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  <Override PartName="/xl/embeddings/oleObject_0_65.bin" ContentType="application/vnd.openxmlformats-officedocument.oleObject"/>
  <Override PartName="/xl/embeddings/oleObject_0_66.bin" ContentType="application/vnd.openxmlformats-officedocument.oleObject"/>
  <Override PartName="/xl/embeddings/oleObject_0_67.bin" ContentType="application/vnd.openxmlformats-officedocument.oleObject"/>
  <Override PartName="/xl/embeddings/oleObject_0_68.bin" ContentType="application/vnd.openxmlformats-officedocument.oleObject"/>
  <Override PartName="/xl/embeddings/oleObject_0_69.bin" ContentType="application/vnd.openxmlformats-officedocument.oleObject"/>
  <Override PartName="/xl/embeddings/oleObject_0_70.bin" ContentType="application/vnd.openxmlformats-officedocument.oleObject"/>
  <Override PartName="/xl/embeddings/oleObject_0_71.bin" ContentType="application/vnd.openxmlformats-officedocument.oleObject"/>
  <Override PartName="/xl/embeddings/oleObject_0_72.bin" ContentType="application/vnd.openxmlformats-officedocument.oleObject"/>
  <Override PartName="/xl/embeddings/oleObject_0_73.bin" ContentType="application/vnd.openxmlformats-officedocument.oleObject"/>
  <Override PartName="/xl/embeddings/oleObject_0_74.bin" ContentType="application/vnd.openxmlformats-officedocument.oleObject"/>
  <Override PartName="/xl/embeddings/oleObject_0_75.bin" ContentType="application/vnd.openxmlformats-officedocument.oleObject"/>
  <Override PartName="/xl/embeddings/oleObject_0_76.bin" ContentType="application/vnd.openxmlformats-officedocument.oleObject"/>
  <Override PartName="/xl/embeddings/oleObject_0_77.bin" ContentType="application/vnd.openxmlformats-officedocument.oleObject"/>
  <Override PartName="/xl/embeddings/oleObject_0_78.bin" ContentType="application/vnd.openxmlformats-officedocument.oleObject"/>
  <Override PartName="/xl/embeddings/oleObject_0_79.bin" ContentType="application/vnd.openxmlformats-officedocument.oleObject"/>
  <Override PartName="/xl/embeddings/oleObject_0_80.bin" ContentType="application/vnd.openxmlformats-officedocument.oleObject"/>
  <Override PartName="/xl/embeddings/oleObject_0_81.bin" ContentType="application/vnd.openxmlformats-officedocument.oleObject"/>
  <Override PartName="/xl/embeddings/oleObject_0_82.bin" ContentType="application/vnd.openxmlformats-officedocument.oleObject"/>
  <Override PartName="/xl/embeddings/oleObject_0_83.bin" ContentType="application/vnd.openxmlformats-officedocument.oleObject"/>
  <Override PartName="/xl/embeddings/oleObject_0_84.bin" ContentType="application/vnd.openxmlformats-officedocument.oleObject"/>
  <Override PartName="/xl/embeddings/oleObject_0_85.bin" ContentType="application/vnd.openxmlformats-officedocument.oleObject"/>
  <Override PartName="/xl/embeddings/oleObject_0_86.bin" ContentType="application/vnd.openxmlformats-officedocument.oleObject"/>
  <Override PartName="/xl/embeddings/oleObject_0_87.bin" ContentType="application/vnd.openxmlformats-officedocument.oleObject"/>
  <Override PartName="/xl/embeddings/oleObject_0_88.bin" ContentType="application/vnd.openxmlformats-officedocument.oleObject"/>
  <Override PartName="/xl/embeddings/oleObject_0_89.bin" ContentType="application/vnd.openxmlformats-officedocument.oleObject"/>
  <Override PartName="/xl/embeddings/oleObject_0_90.bin" ContentType="application/vnd.openxmlformats-officedocument.oleObject"/>
  <Override PartName="/xl/embeddings/oleObject_0_91.bin" ContentType="application/vnd.openxmlformats-officedocument.oleObject"/>
  <Override PartName="/xl/embeddings/oleObject_0_92.bin" ContentType="application/vnd.openxmlformats-officedocument.oleObject"/>
  <Override PartName="/xl/embeddings/oleObject_0_93.bin" ContentType="application/vnd.openxmlformats-officedocument.oleObject"/>
  <Override PartName="/xl/embeddings/oleObject_0_94.bin" ContentType="application/vnd.openxmlformats-officedocument.oleObject"/>
  <Override PartName="/xl/embeddings/oleObject_0_95.bin" ContentType="application/vnd.openxmlformats-officedocument.oleObject"/>
  <Override PartName="/xl/embeddings/oleObject_0_96.bin" ContentType="application/vnd.openxmlformats-officedocument.oleObject"/>
  <Override PartName="/xl/embeddings/oleObject_0_97.bin" ContentType="application/vnd.openxmlformats-officedocument.oleObject"/>
  <Override PartName="/xl/embeddings/oleObject_0_98.bin" ContentType="application/vnd.openxmlformats-officedocument.oleObject"/>
  <Override PartName="/xl/embeddings/oleObject_0_99.bin" ContentType="application/vnd.openxmlformats-officedocument.oleObject"/>
  <Override PartName="/xl/embeddings/oleObject_0_100.bin" ContentType="application/vnd.openxmlformats-officedocument.oleObject"/>
  <Override PartName="/xl/embeddings/oleObject_0_101.bin" ContentType="application/vnd.openxmlformats-officedocument.oleObject"/>
  <Override PartName="/xl/embeddings/oleObject_0_102.bin" ContentType="application/vnd.openxmlformats-officedocument.oleObject"/>
  <Override PartName="/xl/embeddings/oleObject_0_103.bin" ContentType="application/vnd.openxmlformats-officedocument.oleObject"/>
  <Override PartName="/xl/embeddings/oleObject_0_104.bin" ContentType="application/vnd.openxmlformats-officedocument.oleObject"/>
  <Override PartName="/xl/embeddings/oleObject_0_105.bin" ContentType="application/vnd.openxmlformats-officedocument.oleObject"/>
  <Override PartName="/xl/embeddings/oleObject_0_106.bin" ContentType="application/vnd.openxmlformats-officedocument.oleObject"/>
  <Override PartName="/xl/embeddings/oleObject_0_107.bin" ContentType="application/vnd.openxmlformats-officedocument.oleObject"/>
  <Override PartName="/xl/embeddings/oleObject_0_108.bin" ContentType="application/vnd.openxmlformats-officedocument.oleObject"/>
  <Override PartName="/xl/embeddings/oleObject_0_109.bin" ContentType="application/vnd.openxmlformats-officedocument.oleObject"/>
  <Override PartName="/xl/embeddings/oleObject_0_110.bin" ContentType="application/vnd.openxmlformats-officedocument.oleObject"/>
  <Override PartName="/xl/embeddings/oleObject_0_111.bin" ContentType="application/vnd.openxmlformats-officedocument.oleObject"/>
  <Override PartName="/xl/embeddings/oleObject_0_112.bin" ContentType="application/vnd.openxmlformats-officedocument.oleObject"/>
  <Override PartName="/xl/embeddings/oleObject_0_113.bin" ContentType="application/vnd.openxmlformats-officedocument.oleObject"/>
  <Override PartName="/xl/embeddings/oleObject_0_114.bin" ContentType="application/vnd.openxmlformats-officedocument.oleObject"/>
  <Override PartName="/xl/embeddings/oleObject_0_115.bin" ContentType="application/vnd.openxmlformats-officedocument.oleObject"/>
  <Override PartName="/xl/embeddings/oleObject_0_116.bin" ContentType="application/vnd.openxmlformats-officedocument.oleObject"/>
  <Override PartName="/xl/embeddings/oleObject_0_117.bin" ContentType="application/vnd.openxmlformats-officedocument.oleObject"/>
  <Override PartName="/xl/embeddings/oleObject_0_118.bin" ContentType="application/vnd.openxmlformats-officedocument.oleObject"/>
  <Override PartName="/xl/embeddings/oleObject_0_119.bin" ContentType="application/vnd.openxmlformats-officedocument.oleObject"/>
  <Override PartName="/xl/embeddings/oleObject_0_120.bin" ContentType="application/vnd.openxmlformats-officedocument.oleObject"/>
  <Override PartName="/xl/embeddings/oleObject_0_121.bin" ContentType="application/vnd.openxmlformats-officedocument.oleObject"/>
  <Override PartName="/xl/embeddings/oleObject_0_122.bin" ContentType="application/vnd.openxmlformats-officedocument.oleObject"/>
  <Override PartName="/xl/embeddings/oleObject_0_123.bin" ContentType="application/vnd.openxmlformats-officedocument.oleObject"/>
  <Override PartName="/xl/embeddings/oleObject_0_124.bin" ContentType="application/vnd.openxmlformats-officedocument.oleObject"/>
  <Override PartName="/xl/embeddings/oleObject_0_125.bin" ContentType="application/vnd.openxmlformats-officedocument.oleObject"/>
  <Override PartName="/xl/embeddings/oleObject_0_126.bin" ContentType="application/vnd.openxmlformats-officedocument.oleObject"/>
  <Override PartName="/xl/embeddings/oleObject_0_127.bin" ContentType="application/vnd.openxmlformats-officedocument.oleObject"/>
  <Override PartName="/xl/embeddings/oleObject_0_128.bin" ContentType="application/vnd.openxmlformats-officedocument.oleObject"/>
  <Override PartName="/xl/embeddings/oleObject_0_129.bin" ContentType="application/vnd.openxmlformats-officedocument.oleObject"/>
  <Override PartName="/xl/embeddings/oleObject_0_130.bin" ContentType="application/vnd.openxmlformats-officedocument.oleObject"/>
  <Override PartName="/xl/embeddings/oleObject_0_131.bin" ContentType="application/vnd.openxmlformats-officedocument.oleObject"/>
  <Override PartName="/xl/embeddings/oleObject_0_132.bin" ContentType="application/vnd.openxmlformats-officedocument.oleObject"/>
  <Override PartName="/xl/embeddings/oleObject_0_133.bin" ContentType="application/vnd.openxmlformats-officedocument.oleObject"/>
  <Override PartName="/xl/embeddings/oleObject_0_134.bin" ContentType="application/vnd.openxmlformats-officedocument.oleObject"/>
  <Override PartName="/xl/embeddings/oleObject_0_135.bin" ContentType="application/vnd.openxmlformats-officedocument.oleObject"/>
  <Override PartName="/xl/embeddings/oleObject_0_136.bin" ContentType="application/vnd.openxmlformats-officedocument.oleObject"/>
  <Override PartName="/xl/embeddings/oleObject_0_137.bin" ContentType="application/vnd.openxmlformats-officedocument.oleObject"/>
  <Override PartName="/xl/embeddings/oleObject_0_138.bin" ContentType="application/vnd.openxmlformats-officedocument.oleObject"/>
  <Override PartName="/xl/embeddings/oleObject_0_139.bin" ContentType="application/vnd.openxmlformats-officedocument.oleObject"/>
  <Override PartName="/xl/embeddings/oleObject_0_140.bin" ContentType="application/vnd.openxmlformats-officedocument.oleObject"/>
  <Override PartName="/xl/embeddings/oleObject_0_141.bin" ContentType="application/vnd.openxmlformats-officedocument.oleObject"/>
  <Override PartName="/xl/embeddings/oleObject_0_142.bin" ContentType="application/vnd.openxmlformats-officedocument.oleObject"/>
  <Override PartName="/xl/embeddings/oleObject_0_143.bin" ContentType="application/vnd.openxmlformats-officedocument.oleObject"/>
  <Override PartName="/xl/embeddings/oleObject_0_144.bin" ContentType="application/vnd.openxmlformats-officedocument.oleObject"/>
  <Override PartName="/xl/embeddings/oleObject_0_145.bin" ContentType="application/vnd.openxmlformats-officedocument.oleObject"/>
  <Override PartName="/xl/embeddings/oleObject_0_146.bin" ContentType="application/vnd.openxmlformats-officedocument.oleObject"/>
  <Override PartName="/xl/embeddings/oleObject_0_147.bin" ContentType="application/vnd.openxmlformats-officedocument.oleObject"/>
  <Override PartName="/xl/embeddings/oleObject_0_148.bin" ContentType="application/vnd.openxmlformats-officedocument.oleObject"/>
  <Override PartName="/xl/embeddings/oleObject_0_149.bin" ContentType="application/vnd.openxmlformats-officedocument.oleObject"/>
  <Override PartName="/xl/embeddings/oleObject_0_150.bin" ContentType="application/vnd.openxmlformats-officedocument.oleObject"/>
  <Override PartName="/xl/embeddings/oleObject_0_151.bin" ContentType="application/vnd.openxmlformats-officedocument.oleObject"/>
  <Override PartName="/xl/embeddings/oleObject_0_152.bin" ContentType="application/vnd.openxmlformats-officedocument.oleObject"/>
  <Override PartName="/xl/embeddings/oleObject_0_153.bin" ContentType="application/vnd.openxmlformats-officedocument.oleObject"/>
  <Override PartName="/xl/embeddings/oleObject_0_154.bin" ContentType="application/vnd.openxmlformats-officedocument.oleObject"/>
  <Override PartName="/xl/embeddings/oleObject_0_155.bin" ContentType="application/vnd.openxmlformats-officedocument.oleObject"/>
  <Override PartName="/xl/embeddings/oleObject_0_156.bin" ContentType="application/vnd.openxmlformats-officedocument.oleObject"/>
  <Override PartName="/xl/embeddings/oleObject_0_157.bin" ContentType="application/vnd.openxmlformats-officedocument.oleObject"/>
  <Override PartName="/xl/embeddings/oleObject_0_158.bin" ContentType="application/vnd.openxmlformats-officedocument.oleObject"/>
  <Override PartName="/xl/embeddings/oleObject_0_159.bin" ContentType="application/vnd.openxmlformats-officedocument.oleObject"/>
  <Override PartName="/xl/embeddings/oleObject_0_160.bin" ContentType="application/vnd.openxmlformats-officedocument.oleObject"/>
  <Override PartName="/xl/embeddings/oleObject_0_161.bin" ContentType="application/vnd.openxmlformats-officedocument.oleObject"/>
  <Override PartName="/xl/embeddings/oleObject_0_162.bin" ContentType="application/vnd.openxmlformats-officedocument.oleObject"/>
  <Override PartName="/xl/embeddings/oleObject_0_163.bin" ContentType="application/vnd.openxmlformats-officedocument.oleObject"/>
  <Override PartName="/xl/embeddings/oleObject_0_164.bin" ContentType="application/vnd.openxmlformats-officedocument.oleObject"/>
  <Override PartName="/xl/embeddings/oleObject_0_165.bin" ContentType="application/vnd.openxmlformats-officedocument.oleObject"/>
  <Override PartName="/xl/embeddings/oleObject_0_166.bin" ContentType="application/vnd.openxmlformats-officedocument.oleObject"/>
  <Override PartName="/xl/embeddings/oleObject_0_167.bin" ContentType="application/vnd.openxmlformats-officedocument.oleObject"/>
  <Override PartName="/xl/embeddings/oleObject_0_168.bin" ContentType="application/vnd.openxmlformats-officedocument.oleObject"/>
  <Override PartName="/xl/embeddings/oleObject_0_169.bin" ContentType="application/vnd.openxmlformats-officedocument.oleObject"/>
  <Override PartName="/xl/embeddings/oleObject_0_170.bin" ContentType="application/vnd.openxmlformats-officedocument.oleObject"/>
  <Override PartName="/xl/embeddings/oleObject_0_171.bin" ContentType="application/vnd.openxmlformats-officedocument.oleObject"/>
  <Override PartName="/xl/embeddings/oleObject_0_172.bin" ContentType="application/vnd.openxmlformats-officedocument.oleObject"/>
  <Override PartName="/xl/embeddings/oleObject_0_173.bin" ContentType="application/vnd.openxmlformats-officedocument.oleObject"/>
  <Override PartName="/xl/embeddings/oleObject_0_174.bin" ContentType="application/vnd.openxmlformats-officedocument.oleObject"/>
  <Override PartName="/xl/embeddings/oleObject_0_175.bin" ContentType="application/vnd.openxmlformats-officedocument.oleObject"/>
  <Override PartName="/xl/embeddings/oleObject_0_176.bin" ContentType="application/vnd.openxmlformats-officedocument.oleObject"/>
  <Override PartName="/xl/embeddings/oleObject_0_177.bin" ContentType="application/vnd.openxmlformats-officedocument.oleObject"/>
  <Override PartName="/xl/embeddings/oleObject_0_178.bin" ContentType="application/vnd.openxmlformats-officedocument.oleObject"/>
  <Override PartName="/xl/embeddings/oleObject_0_179.bin" ContentType="application/vnd.openxmlformats-officedocument.oleObject"/>
  <Override PartName="/xl/embeddings/oleObject_0_180.bin" ContentType="application/vnd.openxmlformats-officedocument.oleObject"/>
  <Override PartName="/xl/embeddings/oleObject_0_181.bin" ContentType="application/vnd.openxmlformats-officedocument.oleObject"/>
  <Override PartName="/xl/embeddings/oleObject_0_18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'Sheet1'!$A$1:$CT$38</definedName>
  </definedNames>
  <calcPr fullCalcOnLoad="1"/>
</workbook>
</file>

<file path=xl/sharedStrings.xml><?xml version="1.0" encoding="utf-8"?>
<sst xmlns="http://schemas.openxmlformats.org/spreadsheetml/2006/main" count="1134" uniqueCount="53">
  <si>
    <t>A</t>
  </si>
  <si>
    <t>B</t>
  </si>
  <si>
    <t>C</t>
  </si>
  <si>
    <t>D</t>
  </si>
  <si>
    <t>E</t>
  </si>
  <si>
    <t>Trial</t>
  </si>
  <si>
    <t>Table 1 Masses</t>
  </si>
  <si>
    <t>Cylinder
material</t>
  </si>
  <si>
    <t>Cylinder
designation</t>
  </si>
  <si>
    <t>a</t>
  </si>
  <si>
    <t>b</t>
  </si>
  <si>
    <t>d</t>
  </si>
  <si>
    <t>Table 3 Cylinder Configurations, Centers of Gravity, and Fall Angle</t>
  </si>
  <si>
    <t>Table 2 Cylinder Center of Mass Heights</t>
  </si>
  <si>
    <t>F = | D - E |</t>
  </si>
  <si>
    <t>Difference between calculated and actual fall angle   
in degrees</t>
  </si>
  <si>
    <r>
      <t xml:space="preserve">Calculated center of
gravity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 xml:space="preserve">g
</t>
    </r>
    <r>
      <rPr>
        <b/>
        <sz val="10"/>
        <rFont val="Arial"/>
        <family val="2"/>
      </rPr>
      <t>in cm</t>
    </r>
  </si>
  <si>
    <t>c</t>
  </si>
  <si>
    <t>aluminum (silver)</t>
  </si>
  <si>
    <t>brass (gold)</t>
  </si>
  <si>
    <t>polyethylene (white)</t>
  </si>
  <si>
    <t>PVC (tan)</t>
  </si>
  <si>
    <t>r</t>
  </si>
  <si>
    <t>rod</t>
  </si>
  <si>
    <t>rod center of gravity in cm =</t>
  </si>
  <si>
    <t>rod length in cm =</t>
  </si>
  <si>
    <t>cylinder diameter in cm =</t>
  </si>
  <si>
    <t>cylinder height in cm =</t>
  </si>
  <si>
    <t>Actual fall angle    in degrees</t>
  </si>
  <si>
    <t>Mass
in grams</t>
  </si>
  <si>
    <r>
      <t>Total mass m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>+m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>+m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>+m</t>
    </r>
    <r>
      <rPr>
        <b/>
        <vertAlign val="subscript"/>
        <sz val="10"/>
        <rFont val="Arial"/>
        <family val="2"/>
      </rPr>
      <t>d</t>
    </r>
    <r>
      <rPr>
        <b/>
        <sz val="10"/>
        <rFont val="Arial"/>
        <family val="2"/>
      </rPr>
      <t>+m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  <family val="2"/>
      </rPr>
      <t xml:space="preserve"> =</t>
    </r>
  </si>
  <si>
    <t>Cylinder
config
(1st letter = bottom,
4th letter = top)</t>
  </si>
  <si>
    <t>Height des</t>
  </si>
  <si>
    <r>
      <t>Cylinder c</t>
    </r>
    <r>
      <rPr>
        <b/>
        <vertAlign val="subscript"/>
        <sz val="10"/>
        <rFont val="Arial"/>
        <family val="2"/>
      </rPr>
      <t>g</t>
    </r>
  </si>
  <si>
    <t>in cm</t>
  </si>
  <si>
    <t>4th = top)</t>
  </si>
  <si>
    <t>(1st = bottom,</t>
  </si>
  <si>
    <r>
      <t>h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=</t>
    </r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</si>
  <si>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 </t>
    </r>
  </si>
  <si>
    <r>
      <t>h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=</t>
    </r>
  </si>
  <si>
    <r>
      <t>h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=</t>
    </r>
  </si>
  <si>
    <t>Calculated
fall angle
in degrees</t>
  </si>
  <si>
    <t xml:space="preserve"> </t>
  </si>
  <si>
    <t>Group 1</t>
  </si>
  <si>
    <t>Group 2</t>
  </si>
  <si>
    <t>Group 3</t>
  </si>
  <si>
    <t>Group 4</t>
  </si>
  <si>
    <t>Group 5</t>
  </si>
  <si>
    <t>Group 6</t>
  </si>
  <si>
    <t>Group 7</t>
  </si>
  <si>
    <t xml:space="preserve">  </t>
  </si>
  <si>
    <t>Group 8</t>
  </si>
  <si>
    <t>Center of Gravity Lab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</si>
</sst>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5" fontId="4" fillId="0" borderId="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64" fontId="4" fillId="33" borderId="14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vertical="center" wrapText="1"/>
    </xf>
    <xf numFmtId="164" fontId="4" fillId="33" borderId="14" xfId="0" applyNumberFormat="1" applyFont="1" applyFill="1" applyBorder="1" applyAlignment="1">
      <alignment horizontal="center" vertical="center"/>
    </xf>
    <xf numFmtId="164" fontId="4" fillId="33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65" fontId="4" fillId="0" borderId="0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165" fontId="4" fillId="0" borderId="14" xfId="0" applyNumberFormat="1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164" fontId="5" fillId="33" borderId="17" xfId="0" applyNumberFormat="1" applyFont="1" applyFill="1" applyBorder="1" applyAlignment="1">
      <alignment horizontal="center" vertical="center"/>
    </xf>
    <xf numFmtId="165" fontId="4" fillId="33" borderId="18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33" borderId="14" xfId="0" applyFont="1" applyFill="1" applyBorder="1" applyAlignment="1">
      <alignment horizontal="center" vertical="center" wrapText="1"/>
    </xf>
    <xf numFmtId="165" fontId="4" fillId="33" borderId="16" xfId="0" applyNumberFormat="1" applyFont="1" applyFill="1" applyBorder="1" applyAlignment="1">
      <alignment horizontal="center" vertical="center"/>
    </xf>
    <xf numFmtId="2" fontId="4" fillId="33" borderId="16" xfId="0" applyNumberFormat="1" applyFont="1" applyFill="1" applyBorder="1" applyAlignment="1">
      <alignment horizontal="center" vertical="center"/>
    </xf>
    <xf numFmtId="2" fontId="4" fillId="33" borderId="18" xfId="0" applyNumberFormat="1" applyFont="1" applyFill="1" applyBorder="1" applyAlignment="1">
      <alignment horizontal="center" vertical="center"/>
    </xf>
    <xf numFmtId="165" fontId="4" fillId="0" borderId="17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 wrapText="1"/>
    </xf>
    <xf numFmtId="2" fontId="4" fillId="33" borderId="20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wrapText="1"/>
    </xf>
    <xf numFmtId="2" fontId="4" fillId="33" borderId="22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wrapText="1"/>
    </xf>
    <xf numFmtId="2" fontId="4" fillId="33" borderId="24" xfId="0" applyNumberFormat="1" applyFont="1" applyFill="1" applyBorder="1" applyAlignment="1">
      <alignment horizontal="center" vertical="center"/>
    </xf>
    <xf numFmtId="164" fontId="4" fillId="33" borderId="16" xfId="0" applyNumberFormat="1" applyFont="1" applyFill="1" applyBorder="1" applyAlignment="1">
      <alignment horizontal="center" vertical="center"/>
    </xf>
    <xf numFmtId="164" fontId="4" fillId="33" borderId="18" xfId="0" applyNumberFormat="1" applyFont="1" applyFill="1" applyBorder="1" applyAlignment="1">
      <alignment horizontal="center" vertical="center"/>
    </xf>
    <xf numFmtId="164" fontId="4" fillId="33" borderId="17" xfId="0" applyNumberFormat="1" applyFont="1" applyFill="1" applyBorder="1" applyAlignment="1">
      <alignment horizontal="center"/>
    </xf>
    <xf numFmtId="164" fontId="4" fillId="33" borderId="16" xfId="0" applyNumberFormat="1" applyFont="1" applyFill="1" applyBorder="1" applyAlignment="1">
      <alignment horizontal="center"/>
    </xf>
    <xf numFmtId="164" fontId="4" fillId="33" borderId="18" xfId="0" applyNumberFormat="1" applyFont="1" applyFill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4" fillId="33" borderId="3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wmf" /><Relationship Id="rId3" Type="http://schemas.openxmlformats.org/officeDocument/2006/relationships/image" Target="../media/image6.wmf" /><Relationship Id="rId4" Type="http://schemas.openxmlformats.org/officeDocument/2006/relationships/image" Target="../media/image5.wmf" /><Relationship Id="rId5" Type="http://schemas.openxmlformats.org/officeDocument/2006/relationships/image" Target="../media/image6.wmf" /><Relationship Id="rId6" Type="http://schemas.openxmlformats.org/officeDocument/2006/relationships/image" Target="../media/image5.wmf" /><Relationship Id="rId7" Type="http://schemas.openxmlformats.org/officeDocument/2006/relationships/image" Target="../media/image6.wmf" /><Relationship Id="rId8" Type="http://schemas.openxmlformats.org/officeDocument/2006/relationships/image" Target="../media/image1.wmf" /><Relationship Id="rId9" Type="http://schemas.openxmlformats.org/officeDocument/2006/relationships/image" Target="../media/image7.wmf" /><Relationship Id="rId10" Type="http://schemas.openxmlformats.org/officeDocument/2006/relationships/image" Target="../media/image1.wmf" /><Relationship Id="rId11" Type="http://schemas.openxmlformats.org/officeDocument/2006/relationships/image" Target="../media/image7.wmf" /><Relationship Id="rId12" Type="http://schemas.openxmlformats.org/officeDocument/2006/relationships/image" Target="../media/image1.wmf" /><Relationship Id="rId13" Type="http://schemas.openxmlformats.org/officeDocument/2006/relationships/image" Target="../media/image7.wmf" /><Relationship Id="rId14" Type="http://schemas.openxmlformats.org/officeDocument/2006/relationships/image" Target="../media/image1.wmf" /><Relationship Id="rId15" Type="http://schemas.openxmlformats.org/officeDocument/2006/relationships/image" Target="../media/image1.wmf" /><Relationship Id="rId16" Type="http://schemas.openxmlformats.org/officeDocument/2006/relationships/image" Target="../media/image1.wmf" /><Relationship Id="rId17" Type="http://schemas.openxmlformats.org/officeDocument/2006/relationships/image" Target="../media/image1.wmf" /><Relationship Id="rId18" Type="http://schemas.openxmlformats.org/officeDocument/2006/relationships/image" Target="../media/image7.wmf" /><Relationship Id="rId19" Type="http://schemas.openxmlformats.org/officeDocument/2006/relationships/image" Target="../media/image1.wmf" /><Relationship Id="rId20" Type="http://schemas.openxmlformats.org/officeDocument/2006/relationships/image" Target="../media/image5.wmf" /><Relationship Id="rId21" Type="http://schemas.openxmlformats.org/officeDocument/2006/relationships/image" Target="../media/image6.wmf" /><Relationship Id="rId22" Type="http://schemas.openxmlformats.org/officeDocument/2006/relationships/image" Target="../media/image1.wmf" /><Relationship Id="rId23" Type="http://schemas.openxmlformats.org/officeDocument/2006/relationships/image" Target="../media/image7.wmf" /><Relationship Id="rId24" Type="http://schemas.openxmlformats.org/officeDocument/2006/relationships/image" Target="../media/image1.wmf" /><Relationship Id="rId25" Type="http://schemas.openxmlformats.org/officeDocument/2006/relationships/image" Target="../media/image5.wmf" /><Relationship Id="rId26" Type="http://schemas.openxmlformats.org/officeDocument/2006/relationships/image" Target="../media/image6.wmf" /><Relationship Id="rId27" Type="http://schemas.openxmlformats.org/officeDocument/2006/relationships/image" Target="../media/image7.wmf" /><Relationship Id="rId28" Type="http://schemas.openxmlformats.org/officeDocument/2006/relationships/image" Target="../media/image5.wmf" /><Relationship Id="rId29" Type="http://schemas.openxmlformats.org/officeDocument/2006/relationships/image" Target="../media/image6.wmf" /><Relationship Id="rId30" Type="http://schemas.openxmlformats.org/officeDocument/2006/relationships/image" Target="../media/image1.wmf" /><Relationship Id="rId31" Type="http://schemas.openxmlformats.org/officeDocument/2006/relationships/image" Target="../media/image7.wmf" /><Relationship Id="rId32" Type="http://schemas.openxmlformats.org/officeDocument/2006/relationships/image" Target="../media/image1.wmf" /><Relationship Id="rId33" Type="http://schemas.openxmlformats.org/officeDocument/2006/relationships/image" Target="../media/image5.wmf" /><Relationship Id="rId34" Type="http://schemas.openxmlformats.org/officeDocument/2006/relationships/image" Target="../media/image6.wmf" /><Relationship Id="rId35" Type="http://schemas.openxmlformats.org/officeDocument/2006/relationships/image" Target="../media/image7.wmf" /><Relationship Id="rId36" Type="http://schemas.openxmlformats.org/officeDocument/2006/relationships/image" Target="../media/image1.wmf" /><Relationship Id="rId37" Type="http://schemas.openxmlformats.org/officeDocument/2006/relationships/image" Target="../media/image7.wmf" /><Relationship Id="rId38" Type="http://schemas.openxmlformats.org/officeDocument/2006/relationships/image" Target="../media/image7.wmf" /><Relationship Id="rId39" Type="http://schemas.openxmlformats.org/officeDocument/2006/relationships/image" Target="../media/image3.wmf" /><Relationship Id="rId40" Type="http://schemas.openxmlformats.org/officeDocument/2006/relationships/image" Target="../media/image4.wmf" /><Relationship Id="rId41" Type="http://schemas.openxmlformats.org/officeDocument/2006/relationships/image" Target="../media/image5.wmf" /><Relationship Id="rId42" Type="http://schemas.openxmlformats.org/officeDocument/2006/relationships/image" Target="../media/image6.wmf" /><Relationship Id="rId43" Type="http://schemas.openxmlformats.org/officeDocument/2006/relationships/image" Target="../media/image3.wmf" /><Relationship Id="rId44" Type="http://schemas.openxmlformats.org/officeDocument/2006/relationships/image" Target="../media/image1.wmf" /><Relationship Id="rId45" Type="http://schemas.openxmlformats.org/officeDocument/2006/relationships/image" Target="../media/image7.wmf" /><Relationship Id="rId46" Type="http://schemas.openxmlformats.org/officeDocument/2006/relationships/image" Target="../media/image1.wmf" /><Relationship Id="rId47" Type="http://schemas.openxmlformats.org/officeDocument/2006/relationships/image" Target="../media/image3.wmf" /><Relationship Id="rId48" Type="http://schemas.openxmlformats.org/officeDocument/2006/relationships/image" Target="../media/image3.wmf" /><Relationship Id="rId49" Type="http://schemas.openxmlformats.org/officeDocument/2006/relationships/image" Target="../media/image3.wmf" /><Relationship Id="rId50" Type="http://schemas.openxmlformats.org/officeDocument/2006/relationships/image" Target="../media/image3.wmf" /><Relationship Id="rId51" Type="http://schemas.openxmlformats.org/officeDocument/2006/relationships/image" Target="../media/image3.wmf" /><Relationship Id="rId52" Type="http://schemas.openxmlformats.org/officeDocument/2006/relationships/image" Target="../media/image3.wmf" /><Relationship Id="rId53" Type="http://schemas.openxmlformats.org/officeDocument/2006/relationships/image" Target="../media/image5.wmf" /><Relationship Id="rId54" Type="http://schemas.openxmlformats.org/officeDocument/2006/relationships/image" Target="../media/image6.wmf" /><Relationship Id="rId55" Type="http://schemas.openxmlformats.org/officeDocument/2006/relationships/image" Target="../media/image1.wmf" /><Relationship Id="rId56" Type="http://schemas.openxmlformats.org/officeDocument/2006/relationships/image" Target="../media/image7.wmf" /><Relationship Id="rId57" Type="http://schemas.openxmlformats.org/officeDocument/2006/relationships/image" Target="../media/image1.wmf" /><Relationship Id="rId58" Type="http://schemas.openxmlformats.org/officeDocument/2006/relationships/image" Target="../media/image5.wmf" /><Relationship Id="rId59" Type="http://schemas.openxmlformats.org/officeDocument/2006/relationships/image" Target="../media/image6.wmf" /><Relationship Id="rId60" Type="http://schemas.openxmlformats.org/officeDocument/2006/relationships/image" Target="../media/image1.wmf" /><Relationship Id="rId61" Type="http://schemas.openxmlformats.org/officeDocument/2006/relationships/image" Target="../media/image7.wmf" /><Relationship Id="rId62" Type="http://schemas.openxmlformats.org/officeDocument/2006/relationships/image" Target="../media/image7.wmf" /><Relationship Id="rId63" Type="http://schemas.openxmlformats.org/officeDocument/2006/relationships/image" Target="../media/image1.wmf" /><Relationship Id="rId64" Type="http://schemas.openxmlformats.org/officeDocument/2006/relationships/image" Target="../media/image1.wmf" /><Relationship Id="rId65" Type="http://schemas.openxmlformats.org/officeDocument/2006/relationships/image" Target="../media/image1.wmf" /><Relationship Id="rId66" Type="http://schemas.openxmlformats.org/officeDocument/2006/relationships/image" Target="../media/image1.wmf" /><Relationship Id="rId67" Type="http://schemas.openxmlformats.org/officeDocument/2006/relationships/image" Target="../media/image1.wmf" /><Relationship Id="rId68" Type="http://schemas.openxmlformats.org/officeDocument/2006/relationships/image" Target="../media/image1.wmf" /><Relationship Id="rId69" Type="http://schemas.openxmlformats.org/officeDocument/2006/relationships/image" Target="../media/image1.wmf" /><Relationship Id="rId70" Type="http://schemas.openxmlformats.org/officeDocument/2006/relationships/image" Target="../media/image1.wmf" /><Relationship Id="rId71" Type="http://schemas.openxmlformats.org/officeDocument/2006/relationships/image" Target="../media/image7.wmf" /><Relationship Id="rId72" Type="http://schemas.openxmlformats.org/officeDocument/2006/relationships/image" Target="../media/image7.wmf" /><Relationship Id="rId73" Type="http://schemas.openxmlformats.org/officeDocument/2006/relationships/image" Target="../media/image7.wmf" /><Relationship Id="rId74" Type="http://schemas.openxmlformats.org/officeDocument/2006/relationships/image" Target="../media/image7.wmf" /><Relationship Id="rId75" Type="http://schemas.openxmlformats.org/officeDocument/2006/relationships/image" Target="../media/image7.wmf" /><Relationship Id="rId76" Type="http://schemas.openxmlformats.org/officeDocument/2006/relationships/image" Target="../media/image7.wmf" /><Relationship Id="rId77" Type="http://schemas.openxmlformats.org/officeDocument/2006/relationships/image" Target="../media/image7.wmf" /><Relationship Id="rId78" Type="http://schemas.openxmlformats.org/officeDocument/2006/relationships/image" Target="../media/image1.wmf" /><Relationship Id="rId79" Type="http://schemas.openxmlformats.org/officeDocument/2006/relationships/image" Target="../media/image1.wmf" /><Relationship Id="rId80" Type="http://schemas.openxmlformats.org/officeDocument/2006/relationships/image" Target="../media/image7.wmf" /><Relationship Id="rId81" Type="http://schemas.openxmlformats.org/officeDocument/2006/relationships/image" Target="../media/image7.wmf" /><Relationship Id="rId82" Type="http://schemas.openxmlformats.org/officeDocument/2006/relationships/image" Target="../media/image7.wmf" /><Relationship Id="rId83" Type="http://schemas.openxmlformats.org/officeDocument/2006/relationships/image" Target="../media/image7.wmf" /><Relationship Id="rId84" Type="http://schemas.openxmlformats.org/officeDocument/2006/relationships/image" Target="../media/image7.wmf" /><Relationship Id="rId85" Type="http://schemas.openxmlformats.org/officeDocument/2006/relationships/image" Target="../media/image7.wmf" /><Relationship Id="rId86" Type="http://schemas.openxmlformats.org/officeDocument/2006/relationships/image" Target="../media/image7.wmf" /><Relationship Id="rId87" Type="http://schemas.openxmlformats.org/officeDocument/2006/relationships/image" Target="../media/image1.wmf" /><Relationship Id="rId88" Type="http://schemas.openxmlformats.org/officeDocument/2006/relationships/image" Target="../media/image1.wmf" /><Relationship Id="rId89" Type="http://schemas.openxmlformats.org/officeDocument/2006/relationships/image" Target="../media/image1.wmf" /><Relationship Id="rId90" Type="http://schemas.openxmlformats.org/officeDocument/2006/relationships/image" Target="../media/image1.wmf" /><Relationship Id="rId91" Type="http://schemas.openxmlformats.org/officeDocument/2006/relationships/image" Target="../media/image3.wmf" /><Relationship Id="rId92" Type="http://schemas.openxmlformats.org/officeDocument/2006/relationships/image" Target="../media/image4.wmf" /><Relationship Id="rId93" Type="http://schemas.openxmlformats.org/officeDocument/2006/relationships/image" Target="../media/image5.wmf" /><Relationship Id="rId94" Type="http://schemas.openxmlformats.org/officeDocument/2006/relationships/image" Target="../media/image6.wmf" /><Relationship Id="rId95" Type="http://schemas.openxmlformats.org/officeDocument/2006/relationships/image" Target="../media/image3.wmf" /><Relationship Id="rId96" Type="http://schemas.openxmlformats.org/officeDocument/2006/relationships/image" Target="../media/image1.wmf" /><Relationship Id="rId97" Type="http://schemas.openxmlformats.org/officeDocument/2006/relationships/image" Target="../media/image7.wmf" /><Relationship Id="rId98" Type="http://schemas.openxmlformats.org/officeDocument/2006/relationships/image" Target="../media/image1.wmf" /><Relationship Id="rId99" Type="http://schemas.openxmlformats.org/officeDocument/2006/relationships/image" Target="../media/image3.wmf" /><Relationship Id="rId100" Type="http://schemas.openxmlformats.org/officeDocument/2006/relationships/image" Target="../media/image3.wmf" /><Relationship Id="rId101" Type="http://schemas.openxmlformats.org/officeDocument/2006/relationships/image" Target="../media/image3.wmf" /><Relationship Id="rId102" Type="http://schemas.openxmlformats.org/officeDocument/2006/relationships/image" Target="../media/image3.wmf" /><Relationship Id="rId103" Type="http://schemas.openxmlformats.org/officeDocument/2006/relationships/image" Target="../media/image3.wmf" /><Relationship Id="rId104" Type="http://schemas.openxmlformats.org/officeDocument/2006/relationships/image" Target="../media/image3.wmf" /><Relationship Id="rId105" Type="http://schemas.openxmlformats.org/officeDocument/2006/relationships/image" Target="../media/image5.wmf" /><Relationship Id="rId106" Type="http://schemas.openxmlformats.org/officeDocument/2006/relationships/image" Target="../media/image6.wmf" /><Relationship Id="rId107" Type="http://schemas.openxmlformats.org/officeDocument/2006/relationships/image" Target="../media/image1.wmf" /><Relationship Id="rId108" Type="http://schemas.openxmlformats.org/officeDocument/2006/relationships/image" Target="../media/image7.wmf" /><Relationship Id="rId109" Type="http://schemas.openxmlformats.org/officeDocument/2006/relationships/image" Target="../media/image1.wmf" /><Relationship Id="rId110" Type="http://schemas.openxmlformats.org/officeDocument/2006/relationships/image" Target="../media/image5.wmf" /><Relationship Id="rId111" Type="http://schemas.openxmlformats.org/officeDocument/2006/relationships/image" Target="../media/image6.wmf" /><Relationship Id="rId112" Type="http://schemas.openxmlformats.org/officeDocument/2006/relationships/image" Target="../media/image1.wmf" /><Relationship Id="rId113" Type="http://schemas.openxmlformats.org/officeDocument/2006/relationships/image" Target="../media/image7.wmf" /><Relationship Id="rId114" Type="http://schemas.openxmlformats.org/officeDocument/2006/relationships/image" Target="../media/image7.wmf" /><Relationship Id="rId115" Type="http://schemas.openxmlformats.org/officeDocument/2006/relationships/image" Target="../media/image1.wmf" /><Relationship Id="rId116" Type="http://schemas.openxmlformats.org/officeDocument/2006/relationships/image" Target="../media/image1.wmf" /><Relationship Id="rId117" Type="http://schemas.openxmlformats.org/officeDocument/2006/relationships/image" Target="../media/image1.wmf" /><Relationship Id="rId118" Type="http://schemas.openxmlformats.org/officeDocument/2006/relationships/image" Target="../media/image7.wmf" /><Relationship Id="rId119" Type="http://schemas.openxmlformats.org/officeDocument/2006/relationships/image" Target="../media/image7.wmf" /><Relationship Id="rId120" Type="http://schemas.openxmlformats.org/officeDocument/2006/relationships/image" Target="../media/image7.wmf" /><Relationship Id="rId121" Type="http://schemas.openxmlformats.org/officeDocument/2006/relationships/image" Target="../media/image7.wmf" /><Relationship Id="rId122" Type="http://schemas.openxmlformats.org/officeDocument/2006/relationships/image" Target="../media/image7.wmf" /><Relationship Id="rId123" Type="http://schemas.openxmlformats.org/officeDocument/2006/relationships/image" Target="../media/image7.wmf" /><Relationship Id="rId124" Type="http://schemas.openxmlformats.org/officeDocument/2006/relationships/image" Target="../media/image1.wmf" /><Relationship Id="rId125" Type="http://schemas.openxmlformats.org/officeDocument/2006/relationships/image" Target="../media/image3.wmf" /><Relationship Id="rId126" Type="http://schemas.openxmlformats.org/officeDocument/2006/relationships/image" Target="../media/image4.wmf" /><Relationship Id="rId127" Type="http://schemas.openxmlformats.org/officeDocument/2006/relationships/image" Target="../media/image5.wmf" /><Relationship Id="rId128" Type="http://schemas.openxmlformats.org/officeDocument/2006/relationships/image" Target="../media/image6.wmf" /><Relationship Id="rId129" Type="http://schemas.openxmlformats.org/officeDocument/2006/relationships/image" Target="../media/image3.wmf" /><Relationship Id="rId130" Type="http://schemas.openxmlformats.org/officeDocument/2006/relationships/image" Target="../media/image1.wmf" /><Relationship Id="rId131" Type="http://schemas.openxmlformats.org/officeDocument/2006/relationships/image" Target="../media/image7.wmf" /><Relationship Id="rId132" Type="http://schemas.openxmlformats.org/officeDocument/2006/relationships/image" Target="../media/image1.wmf" /><Relationship Id="rId133" Type="http://schemas.openxmlformats.org/officeDocument/2006/relationships/image" Target="../media/image3.wmf" /><Relationship Id="rId134" Type="http://schemas.openxmlformats.org/officeDocument/2006/relationships/image" Target="../media/image3.wmf" /><Relationship Id="rId135" Type="http://schemas.openxmlformats.org/officeDocument/2006/relationships/image" Target="../media/image3.wmf" /><Relationship Id="rId136" Type="http://schemas.openxmlformats.org/officeDocument/2006/relationships/image" Target="../media/image3.wmf" /><Relationship Id="rId137" Type="http://schemas.openxmlformats.org/officeDocument/2006/relationships/image" Target="../media/image3.wmf" /><Relationship Id="rId138" Type="http://schemas.openxmlformats.org/officeDocument/2006/relationships/image" Target="../media/image3.wmf" /><Relationship Id="rId139" Type="http://schemas.openxmlformats.org/officeDocument/2006/relationships/image" Target="../media/image5.wmf" /><Relationship Id="rId140" Type="http://schemas.openxmlformats.org/officeDocument/2006/relationships/image" Target="../media/image6.wmf" /><Relationship Id="rId141" Type="http://schemas.openxmlformats.org/officeDocument/2006/relationships/image" Target="../media/image1.wmf" /><Relationship Id="rId142" Type="http://schemas.openxmlformats.org/officeDocument/2006/relationships/image" Target="../media/image7.wmf" /><Relationship Id="rId143" Type="http://schemas.openxmlformats.org/officeDocument/2006/relationships/image" Target="../media/image1.wmf" /><Relationship Id="rId144" Type="http://schemas.openxmlformats.org/officeDocument/2006/relationships/image" Target="../media/image5.wmf" /><Relationship Id="rId145" Type="http://schemas.openxmlformats.org/officeDocument/2006/relationships/image" Target="../media/image6.wmf" /><Relationship Id="rId146" Type="http://schemas.openxmlformats.org/officeDocument/2006/relationships/image" Target="../media/image1.wmf" /><Relationship Id="rId147" Type="http://schemas.openxmlformats.org/officeDocument/2006/relationships/image" Target="../media/image7.wmf" /><Relationship Id="rId148" Type="http://schemas.openxmlformats.org/officeDocument/2006/relationships/image" Target="../media/image7.wmf" /><Relationship Id="rId149" Type="http://schemas.openxmlformats.org/officeDocument/2006/relationships/image" Target="../media/image1.wmf" /><Relationship Id="rId150" Type="http://schemas.openxmlformats.org/officeDocument/2006/relationships/image" Target="../media/image1.wmf" /><Relationship Id="rId151" Type="http://schemas.openxmlformats.org/officeDocument/2006/relationships/image" Target="../media/image1.wmf" /><Relationship Id="rId152" Type="http://schemas.openxmlformats.org/officeDocument/2006/relationships/image" Target="../media/image7.wmf" /><Relationship Id="rId153" Type="http://schemas.openxmlformats.org/officeDocument/2006/relationships/image" Target="../media/image7.wmf" /><Relationship Id="rId154" Type="http://schemas.openxmlformats.org/officeDocument/2006/relationships/image" Target="../media/image7.wmf" /><Relationship Id="rId155" Type="http://schemas.openxmlformats.org/officeDocument/2006/relationships/image" Target="../media/image7.wmf" /><Relationship Id="rId156" Type="http://schemas.openxmlformats.org/officeDocument/2006/relationships/image" Target="../media/image7.wmf" /><Relationship Id="rId157" Type="http://schemas.openxmlformats.org/officeDocument/2006/relationships/image" Target="../media/image7.wmf" /><Relationship Id="rId158" Type="http://schemas.openxmlformats.org/officeDocument/2006/relationships/image" Target="../media/image1.wmf" /><Relationship Id="rId159" Type="http://schemas.openxmlformats.org/officeDocument/2006/relationships/image" Target="../media/image3.wmf" /><Relationship Id="rId160" Type="http://schemas.openxmlformats.org/officeDocument/2006/relationships/image" Target="../media/image4.wmf" /><Relationship Id="rId161" Type="http://schemas.openxmlformats.org/officeDocument/2006/relationships/image" Target="../media/image5.wmf" /><Relationship Id="rId162" Type="http://schemas.openxmlformats.org/officeDocument/2006/relationships/image" Target="../media/image6.wmf" /><Relationship Id="rId163" Type="http://schemas.openxmlformats.org/officeDocument/2006/relationships/image" Target="../media/image3.wmf" /><Relationship Id="rId164" Type="http://schemas.openxmlformats.org/officeDocument/2006/relationships/image" Target="../media/image3.wmf" /><Relationship Id="rId165" Type="http://schemas.openxmlformats.org/officeDocument/2006/relationships/image" Target="../media/image3.wmf" /><Relationship Id="rId166" Type="http://schemas.openxmlformats.org/officeDocument/2006/relationships/image" Target="../media/image3.wmf" /><Relationship Id="rId167" Type="http://schemas.openxmlformats.org/officeDocument/2006/relationships/image" Target="../media/image3.wmf" /><Relationship Id="rId168" Type="http://schemas.openxmlformats.org/officeDocument/2006/relationships/image" Target="../media/image3.wmf" /><Relationship Id="rId169" Type="http://schemas.openxmlformats.org/officeDocument/2006/relationships/image" Target="../media/image3.wmf" /><Relationship Id="rId170" Type="http://schemas.openxmlformats.org/officeDocument/2006/relationships/image" Target="../media/image5.wmf" /><Relationship Id="rId171" Type="http://schemas.openxmlformats.org/officeDocument/2006/relationships/image" Target="../media/image6.wmf" /><Relationship Id="rId172" Type="http://schemas.openxmlformats.org/officeDocument/2006/relationships/image" Target="../media/image5.wmf" /><Relationship Id="rId173" Type="http://schemas.openxmlformats.org/officeDocument/2006/relationships/image" Target="../media/image6.wmf" /><Relationship Id="rId174" Type="http://schemas.openxmlformats.org/officeDocument/2006/relationships/image" Target="../media/image7.wmf" /><Relationship Id="rId175" Type="http://schemas.openxmlformats.org/officeDocument/2006/relationships/image" Target="../media/image1.wmf" /><Relationship Id="rId176" Type="http://schemas.openxmlformats.org/officeDocument/2006/relationships/image" Target="../media/image7.wmf" /><Relationship Id="rId177" Type="http://schemas.openxmlformats.org/officeDocument/2006/relationships/image" Target="../media/image7.wmf" /><Relationship Id="rId178" Type="http://schemas.openxmlformats.org/officeDocument/2006/relationships/image" Target="../media/image7.wmf" /><Relationship Id="rId179" Type="http://schemas.openxmlformats.org/officeDocument/2006/relationships/image" Target="../media/image7.wmf" /><Relationship Id="rId180" Type="http://schemas.openxmlformats.org/officeDocument/2006/relationships/image" Target="../media/image7.wmf" /><Relationship Id="rId181" Type="http://schemas.openxmlformats.org/officeDocument/2006/relationships/image" Target="../media/image7.wmf" /><Relationship Id="rId182" Type="http://schemas.openxmlformats.org/officeDocument/2006/relationships/image" Target="../media/image1.wmf" /><Relationship Id="rId183" Type="http://schemas.openxmlformats.org/officeDocument/2006/relationships/image" Target="../media/image7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oleObject" Target="../embeddings/oleObject_0_49.bin" /><Relationship Id="rId51" Type="http://schemas.openxmlformats.org/officeDocument/2006/relationships/oleObject" Target="../embeddings/oleObject_0_50.bin" /><Relationship Id="rId52" Type="http://schemas.openxmlformats.org/officeDocument/2006/relationships/oleObject" Target="../embeddings/oleObject_0_51.bin" /><Relationship Id="rId53" Type="http://schemas.openxmlformats.org/officeDocument/2006/relationships/oleObject" Target="../embeddings/oleObject_0_52.bin" /><Relationship Id="rId54" Type="http://schemas.openxmlformats.org/officeDocument/2006/relationships/oleObject" Target="../embeddings/oleObject_0_53.bin" /><Relationship Id="rId55" Type="http://schemas.openxmlformats.org/officeDocument/2006/relationships/oleObject" Target="../embeddings/oleObject_0_54.bin" /><Relationship Id="rId56" Type="http://schemas.openxmlformats.org/officeDocument/2006/relationships/oleObject" Target="../embeddings/oleObject_0_55.bin" /><Relationship Id="rId57" Type="http://schemas.openxmlformats.org/officeDocument/2006/relationships/oleObject" Target="../embeddings/oleObject_0_56.bin" /><Relationship Id="rId58" Type="http://schemas.openxmlformats.org/officeDocument/2006/relationships/oleObject" Target="../embeddings/oleObject_0_57.bin" /><Relationship Id="rId59" Type="http://schemas.openxmlformats.org/officeDocument/2006/relationships/oleObject" Target="../embeddings/oleObject_0_58.bin" /><Relationship Id="rId60" Type="http://schemas.openxmlformats.org/officeDocument/2006/relationships/oleObject" Target="../embeddings/oleObject_0_59.bin" /><Relationship Id="rId61" Type="http://schemas.openxmlformats.org/officeDocument/2006/relationships/oleObject" Target="../embeddings/oleObject_0_60.bin" /><Relationship Id="rId62" Type="http://schemas.openxmlformats.org/officeDocument/2006/relationships/oleObject" Target="../embeddings/oleObject_0_61.bin" /><Relationship Id="rId63" Type="http://schemas.openxmlformats.org/officeDocument/2006/relationships/oleObject" Target="../embeddings/oleObject_0_62.bin" /><Relationship Id="rId64" Type="http://schemas.openxmlformats.org/officeDocument/2006/relationships/oleObject" Target="../embeddings/oleObject_0_63.bin" /><Relationship Id="rId65" Type="http://schemas.openxmlformats.org/officeDocument/2006/relationships/oleObject" Target="../embeddings/oleObject_0_64.bin" /><Relationship Id="rId66" Type="http://schemas.openxmlformats.org/officeDocument/2006/relationships/oleObject" Target="../embeddings/oleObject_0_65.bin" /><Relationship Id="rId67" Type="http://schemas.openxmlformats.org/officeDocument/2006/relationships/oleObject" Target="../embeddings/oleObject_0_66.bin" /><Relationship Id="rId68" Type="http://schemas.openxmlformats.org/officeDocument/2006/relationships/oleObject" Target="../embeddings/oleObject_0_67.bin" /><Relationship Id="rId69" Type="http://schemas.openxmlformats.org/officeDocument/2006/relationships/oleObject" Target="../embeddings/oleObject_0_68.bin" /><Relationship Id="rId70" Type="http://schemas.openxmlformats.org/officeDocument/2006/relationships/oleObject" Target="../embeddings/oleObject_0_69.bin" /><Relationship Id="rId71" Type="http://schemas.openxmlformats.org/officeDocument/2006/relationships/oleObject" Target="../embeddings/oleObject_0_70.bin" /><Relationship Id="rId72" Type="http://schemas.openxmlformats.org/officeDocument/2006/relationships/oleObject" Target="../embeddings/oleObject_0_71.bin" /><Relationship Id="rId73" Type="http://schemas.openxmlformats.org/officeDocument/2006/relationships/oleObject" Target="../embeddings/oleObject_0_72.bin" /><Relationship Id="rId74" Type="http://schemas.openxmlformats.org/officeDocument/2006/relationships/oleObject" Target="../embeddings/oleObject_0_73.bin" /><Relationship Id="rId75" Type="http://schemas.openxmlformats.org/officeDocument/2006/relationships/oleObject" Target="../embeddings/oleObject_0_74.bin" /><Relationship Id="rId76" Type="http://schemas.openxmlformats.org/officeDocument/2006/relationships/oleObject" Target="../embeddings/oleObject_0_75.bin" /><Relationship Id="rId77" Type="http://schemas.openxmlformats.org/officeDocument/2006/relationships/oleObject" Target="../embeddings/oleObject_0_76.bin" /><Relationship Id="rId78" Type="http://schemas.openxmlformats.org/officeDocument/2006/relationships/oleObject" Target="../embeddings/oleObject_0_77.bin" /><Relationship Id="rId79" Type="http://schemas.openxmlformats.org/officeDocument/2006/relationships/oleObject" Target="../embeddings/oleObject_0_78.bin" /><Relationship Id="rId80" Type="http://schemas.openxmlformats.org/officeDocument/2006/relationships/oleObject" Target="../embeddings/oleObject_0_79.bin" /><Relationship Id="rId81" Type="http://schemas.openxmlformats.org/officeDocument/2006/relationships/oleObject" Target="../embeddings/oleObject_0_80.bin" /><Relationship Id="rId82" Type="http://schemas.openxmlformats.org/officeDocument/2006/relationships/oleObject" Target="../embeddings/oleObject_0_81.bin" /><Relationship Id="rId83" Type="http://schemas.openxmlformats.org/officeDocument/2006/relationships/oleObject" Target="../embeddings/oleObject_0_82.bin" /><Relationship Id="rId84" Type="http://schemas.openxmlformats.org/officeDocument/2006/relationships/oleObject" Target="../embeddings/oleObject_0_83.bin" /><Relationship Id="rId85" Type="http://schemas.openxmlformats.org/officeDocument/2006/relationships/oleObject" Target="../embeddings/oleObject_0_84.bin" /><Relationship Id="rId86" Type="http://schemas.openxmlformats.org/officeDocument/2006/relationships/oleObject" Target="../embeddings/oleObject_0_85.bin" /><Relationship Id="rId87" Type="http://schemas.openxmlformats.org/officeDocument/2006/relationships/oleObject" Target="../embeddings/oleObject_0_86.bin" /><Relationship Id="rId88" Type="http://schemas.openxmlformats.org/officeDocument/2006/relationships/oleObject" Target="../embeddings/oleObject_0_87.bin" /><Relationship Id="rId89" Type="http://schemas.openxmlformats.org/officeDocument/2006/relationships/oleObject" Target="../embeddings/oleObject_0_88.bin" /><Relationship Id="rId90" Type="http://schemas.openxmlformats.org/officeDocument/2006/relationships/oleObject" Target="../embeddings/oleObject_0_89.bin" /><Relationship Id="rId91" Type="http://schemas.openxmlformats.org/officeDocument/2006/relationships/oleObject" Target="../embeddings/oleObject_0_90.bin" /><Relationship Id="rId92" Type="http://schemas.openxmlformats.org/officeDocument/2006/relationships/oleObject" Target="../embeddings/oleObject_0_91.bin" /><Relationship Id="rId93" Type="http://schemas.openxmlformats.org/officeDocument/2006/relationships/oleObject" Target="../embeddings/oleObject_0_92.bin" /><Relationship Id="rId94" Type="http://schemas.openxmlformats.org/officeDocument/2006/relationships/oleObject" Target="../embeddings/oleObject_0_93.bin" /><Relationship Id="rId95" Type="http://schemas.openxmlformats.org/officeDocument/2006/relationships/oleObject" Target="../embeddings/oleObject_0_94.bin" /><Relationship Id="rId96" Type="http://schemas.openxmlformats.org/officeDocument/2006/relationships/oleObject" Target="../embeddings/oleObject_0_95.bin" /><Relationship Id="rId97" Type="http://schemas.openxmlformats.org/officeDocument/2006/relationships/oleObject" Target="../embeddings/oleObject_0_96.bin" /><Relationship Id="rId98" Type="http://schemas.openxmlformats.org/officeDocument/2006/relationships/oleObject" Target="../embeddings/oleObject_0_97.bin" /><Relationship Id="rId99" Type="http://schemas.openxmlformats.org/officeDocument/2006/relationships/oleObject" Target="../embeddings/oleObject_0_98.bin" /><Relationship Id="rId100" Type="http://schemas.openxmlformats.org/officeDocument/2006/relationships/oleObject" Target="../embeddings/oleObject_0_99.bin" /><Relationship Id="rId101" Type="http://schemas.openxmlformats.org/officeDocument/2006/relationships/oleObject" Target="../embeddings/oleObject_0_100.bin" /><Relationship Id="rId102" Type="http://schemas.openxmlformats.org/officeDocument/2006/relationships/oleObject" Target="../embeddings/oleObject_0_101.bin" /><Relationship Id="rId103" Type="http://schemas.openxmlformats.org/officeDocument/2006/relationships/oleObject" Target="../embeddings/oleObject_0_102.bin" /><Relationship Id="rId104" Type="http://schemas.openxmlformats.org/officeDocument/2006/relationships/oleObject" Target="../embeddings/oleObject_0_103.bin" /><Relationship Id="rId105" Type="http://schemas.openxmlformats.org/officeDocument/2006/relationships/oleObject" Target="../embeddings/oleObject_0_104.bin" /><Relationship Id="rId106" Type="http://schemas.openxmlformats.org/officeDocument/2006/relationships/oleObject" Target="../embeddings/oleObject_0_105.bin" /><Relationship Id="rId107" Type="http://schemas.openxmlformats.org/officeDocument/2006/relationships/oleObject" Target="../embeddings/oleObject_0_106.bin" /><Relationship Id="rId108" Type="http://schemas.openxmlformats.org/officeDocument/2006/relationships/oleObject" Target="../embeddings/oleObject_0_107.bin" /><Relationship Id="rId109" Type="http://schemas.openxmlformats.org/officeDocument/2006/relationships/oleObject" Target="../embeddings/oleObject_0_108.bin" /><Relationship Id="rId110" Type="http://schemas.openxmlformats.org/officeDocument/2006/relationships/oleObject" Target="../embeddings/oleObject_0_109.bin" /><Relationship Id="rId111" Type="http://schemas.openxmlformats.org/officeDocument/2006/relationships/oleObject" Target="../embeddings/oleObject_0_110.bin" /><Relationship Id="rId112" Type="http://schemas.openxmlformats.org/officeDocument/2006/relationships/oleObject" Target="../embeddings/oleObject_0_111.bin" /><Relationship Id="rId113" Type="http://schemas.openxmlformats.org/officeDocument/2006/relationships/oleObject" Target="../embeddings/oleObject_0_112.bin" /><Relationship Id="rId114" Type="http://schemas.openxmlformats.org/officeDocument/2006/relationships/oleObject" Target="../embeddings/oleObject_0_113.bin" /><Relationship Id="rId115" Type="http://schemas.openxmlformats.org/officeDocument/2006/relationships/oleObject" Target="../embeddings/oleObject_0_114.bin" /><Relationship Id="rId116" Type="http://schemas.openxmlformats.org/officeDocument/2006/relationships/oleObject" Target="../embeddings/oleObject_0_115.bin" /><Relationship Id="rId117" Type="http://schemas.openxmlformats.org/officeDocument/2006/relationships/oleObject" Target="../embeddings/oleObject_0_116.bin" /><Relationship Id="rId118" Type="http://schemas.openxmlformats.org/officeDocument/2006/relationships/oleObject" Target="../embeddings/oleObject_0_117.bin" /><Relationship Id="rId119" Type="http://schemas.openxmlformats.org/officeDocument/2006/relationships/oleObject" Target="../embeddings/oleObject_0_118.bin" /><Relationship Id="rId120" Type="http://schemas.openxmlformats.org/officeDocument/2006/relationships/oleObject" Target="../embeddings/oleObject_0_119.bin" /><Relationship Id="rId121" Type="http://schemas.openxmlformats.org/officeDocument/2006/relationships/oleObject" Target="../embeddings/oleObject_0_120.bin" /><Relationship Id="rId122" Type="http://schemas.openxmlformats.org/officeDocument/2006/relationships/oleObject" Target="../embeddings/oleObject_0_121.bin" /><Relationship Id="rId123" Type="http://schemas.openxmlformats.org/officeDocument/2006/relationships/oleObject" Target="../embeddings/oleObject_0_122.bin" /><Relationship Id="rId124" Type="http://schemas.openxmlformats.org/officeDocument/2006/relationships/oleObject" Target="../embeddings/oleObject_0_123.bin" /><Relationship Id="rId125" Type="http://schemas.openxmlformats.org/officeDocument/2006/relationships/oleObject" Target="../embeddings/oleObject_0_124.bin" /><Relationship Id="rId126" Type="http://schemas.openxmlformats.org/officeDocument/2006/relationships/oleObject" Target="../embeddings/oleObject_0_125.bin" /><Relationship Id="rId127" Type="http://schemas.openxmlformats.org/officeDocument/2006/relationships/oleObject" Target="../embeddings/oleObject_0_126.bin" /><Relationship Id="rId128" Type="http://schemas.openxmlformats.org/officeDocument/2006/relationships/oleObject" Target="../embeddings/oleObject_0_127.bin" /><Relationship Id="rId129" Type="http://schemas.openxmlformats.org/officeDocument/2006/relationships/oleObject" Target="../embeddings/oleObject_0_128.bin" /><Relationship Id="rId130" Type="http://schemas.openxmlformats.org/officeDocument/2006/relationships/oleObject" Target="../embeddings/oleObject_0_129.bin" /><Relationship Id="rId131" Type="http://schemas.openxmlformats.org/officeDocument/2006/relationships/oleObject" Target="../embeddings/oleObject_0_130.bin" /><Relationship Id="rId132" Type="http://schemas.openxmlformats.org/officeDocument/2006/relationships/oleObject" Target="../embeddings/oleObject_0_131.bin" /><Relationship Id="rId133" Type="http://schemas.openxmlformats.org/officeDocument/2006/relationships/oleObject" Target="../embeddings/oleObject_0_132.bin" /><Relationship Id="rId134" Type="http://schemas.openxmlformats.org/officeDocument/2006/relationships/oleObject" Target="../embeddings/oleObject_0_133.bin" /><Relationship Id="rId135" Type="http://schemas.openxmlformats.org/officeDocument/2006/relationships/oleObject" Target="../embeddings/oleObject_0_134.bin" /><Relationship Id="rId136" Type="http://schemas.openxmlformats.org/officeDocument/2006/relationships/oleObject" Target="../embeddings/oleObject_0_135.bin" /><Relationship Id="rId137" Type="http://schemas.openxmlformats.org/officeDocument/2006/relationships/oleObject" Target="../embeddings/oleObject_0_136.bin" /><Relationship Id="rId138" Type="http://schemas.openxmlformats.org/officeDocument/2006/relationships/oleObject" Target="../embeddings/oleObject_0_137.bin" /><Relationship Id="rId139" Type="http://schemas.openxmlformats.org/officeDocument/2006/relationships/oleObject" Target="../embeddings/oleObject_0_138.bin" /><Relationship Id="rId140" Type="http://schemas.openxmlformats.org/officeDocument/2006/relationships/oleObject" Target="../embeddings/oleObject_0_139.bin" /><Relationship Id="rId141" Type="http://schemas.openxmlformats.org/officeDocument/2006/relationships/oleObject" Target="../embeddings/oleObject_0_140.bin" /><Relationship Id="rId142" Type="http://schemas.openxmlformats.org/officeDocument/2006/relationships/oleObject" Target="../embeddings/oleObject_0_141.bin" /><Relationship Id="rId143" Type="http://schemas.openxmlformats.org/officeDocument/2006/relationships/oleObject" Target="../embeddings/oleObject_0_142.bin" /><Relationship Id="rId144" Type="http://schemas.openxmlformats.org/officeDocument/2006/relationships/oleObject" Target="../embeddings/oleObject_0_143.bin" /><Relationship Id="rId145" Type="http://schemas.openxmlformats.org/officeDocument/2006/relationships/oleObject" Target="../embeddings/oleObject_0_144.bin" /><Relationship Id="rId146" Type="http://schemas.openxmlformats.org/officeDocument/2006/relationships/oleObject" Target="../embeddings/oleObject_0_145.bin" /><Relationship Id="rId147" Type="http://schemas.openxmlformats.org/officeDocument/2006/relationships/oleObject" Target="../embeddings/oleObject_0_146.bin" /><Relationship Id="rId148" Type="http://schemas.openxmlformats.org/officeDocument/2006/relationships/oleObject" Target="../embeddings/oleObject_0_147.bin" /><Relationship Id="rId149" Type="http://schemas.openxmlformats.org/officeDocument/2006/relationships/oleObject" Target="../embeddings/oleObject_0_148.bin" /><Relationship Id="rId150" Type="http://schemas.openxmlformats.org/officeDocument/2006/relationships/oleObject" Target="../embeddings/oleObject_0_149.bin" /><Relationship Id="rId151" Type="http://schemas.openxmlformats.org/officeDocument/2006/relationships/oleObject" Target="../embeddings/oleObject_0_150.bin" /><Relationship Id="rId152" Type="http://schemas.openxmlformats.org/officeDocument/2006/relationships/oleObject" Target="../embeddings/oleObject_0_151.bin" /><Relationship Id="rId153" Type="http://schemas.openxmlformats.org/officeDocument/2006/relationships/oleObject" Target="../embeddings/oleObject_0_152.bin" /><Relationship Id="rId154" Type="http://schemas.openxmlformats.org/officeDocument/2006/relationships/oleObject" Target="../embeddings/oleObject_0_153.bin" /><Relationship Id="rId155" Type="http://schemas.openxmlformats.org/officeDocument/2006/relationships/oleObject" Target="../embeddings/oleObject_0_154.bin" /><Relationship Id="rId156" Type="http://schemas.openxmlformats.org/officeDocument/2006/relationships/oleObject" Target="../embeddings/oleObject_0_155.bin" /><Relationship Id="rId157" Type="http://schemas.openxmlformats.org/officeDocument/2006/relationships/oleObject" Target="../embeddings/oleObject_0_156.bin" /><Relationship Id="rId158" Type="http://schemas.openxmlformats.org/officeDocument/2006/relationships/oleObject" Target="../embeddings/oleObject_0_157.bin" /><Relationship Id="rId159" Type="http://schemas.openxmlformats.org/officeDocument/2006/relationships/oleObject" Target="../embeddings/oleObject_0_158.bin" /><Relationship Id="rId160" Type="http://schemas.openxmlformats.org/officeDocument/2006/relationships/oleObject" Target="../embeddings/oleObject_0_159.bin" /><Relationship Id="rId161" Type="http://schemas.openxmlformats.org/officeDocument/2006/relationships/oleObject" Target="../embeddings/oleObject_0_160.bin" /><Relationship Id="rId162" Type="http://schemas.openxmlformats.org/officeDocument/2006/relationships/oleObject" Target="../embeddings/oleObject_0_161.bin" /><Relationship Id="rId163" Type="http://schemas.openxmlformats.org/officeDocument/2006/relationships/oleObject" Target="../embeddings/oleObject_0_162.bin" /><Relationship Id="rId164" Type="http://schemas.openxmlformats.org/officeDocument/2006/relationships/oleObject" Target="../embeddings/oleObject_0_163.bin" /><Relationship Id="rId165" Type="http://schemas.openxmlformats.org/officeDocument/2006/relationships/oleObject" Target="../embeddings/oleObject_0_164.bin" /><Relationship Id="rId166" Type="http://schemas.openxmlformats.org/officeDocument/2006/relationships/oleObject" Target="../embeddings/oleObject_0_165.bin" /><Relationship Id="rId167" Type="http://schemas.openxmlformats.org/officeDocument/2006/relationships/oleObject" Target="../embeddings/oleObject_0_166.bin" /><Relationship Id="rId168" Type="http://schemas.openxmlformats.org/officeDocument/2006/relationships/oleObject" Target="../embeddings/oleObject_0_167.bin" /><Relationship Id="rId169" Type="http://schemas.openxmlformats.org/officeDocument/2006/relationships/oleObject" Target="../embeddings/oleObject_0_168.bin" /><Relationship Id="rId170" Type="http://schemas.openxmlformats.org/officeDocument/2006/relationships/oleObject" Target="../embeddings/oleObject_0_169.bin" /><Relationship Id="rId171" Type="http://schemas.openxmlformats.org/officeDocument/2006/relationships/oleObject" Target="../embeddings/oleObject_0_170.bin" /><Relationship Id="rId172" Type="http://schemas.openxmlformats.org/officeDocument/2006/relationships/oleObject" Target="../embeddings/oleObject_0_171.bin" /><Relationship Id="rId173" Type="http://schemas.openxmlformats.org/officeDocument/2006/relationships/oleObject" Target="../embeddings/oleObject_0_172.bin" /><Relationship Id="rId174" Type="http://schemas.openxmlformats.org/officeDocument/2006/relationships/oleObject" Target="../embeddings/oleObject_0_173.bin" /><Relationship Id="rId175" Type="http://schemas.openxmlformats.org/officeDocument/2006/relationships/oleObject" Target="../embeddings/oleObject_0_174.bin" /><Relationship Id="rId176" Type="http://schemas.openxmlformats.org/officeDocument/2006/relationships/oleObject" Target="../embeddings/oleObject_0_175.bin" /><Relationship Id="rId177" Type="http://schemas.openxmlformats.org/officeDocument/2006/relationships/oleObject" Target="../embeddings/oleObject_0_176.bin" /><Relationship Id="rId178" Type="http://schemas.openxmlformats.org/officeDocument/2006/relationships/oleObject" Target="../embeddings/oleObject_0_177.bin" /><Relationship Id="rId179" Type="http://schemas.openxmlformats.org/officeDocument/2006/relationships/oleObject" Target="../embeddings/oleObject_0_178.bin" /><Relationship Id="rId180" Type="http://schemas.openxmlformats.org/officeDocument/2006/relationships/oleObject" Target="../embeddings/oleObject_0_179.bin" /><Relationship Id="rId181" Type="http://schemas.openxmlformats.org/officeDocument/2006/relationships/oleObject" Target="../embeddings/oleObject_0_180.bin" /><Relationship Id="rId182" Type="http://schemas.openxmlformats.org/officeDocument/2006/relationships/oleObject" Target="../embeddings/oleObject_0_181.bin" /><Relationship Id="rId183" Type="http://schemas.openxmlformats.org/officeDocument/2006/relationships/oleObject" Target="../embeddings/oleObject_0_182.bin" /><Relationship Id="rId184" Type="http://schemas.openxmlformats.org/officeDocument/2006/relationships/vmlDrawing" Target="../drawings/vmlDrawing1.vml" /><Relationship Id="rId18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7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0.7109375" style="1" bestFit="1" customWidth="1"/>
    <col min="2" max="2" width="13.00390625" style="1" customWidth="1"/>
    <col min="3" max="3" width="8.8515625" style="1" bestFit="1" customWidth="1"/>
    <col min="4" max="4" width="4.7109375" style="1" customWidth="1"/>
    <col min="5" max="5" width="5.140625" style="1" bestFit="1" customWidth="1"/>
    <col min="6" max="9" width="3.7109375" style="1" customWidth="1"/>
    <col min="10" max="10" width="10.7109375" style="1" bestFit="1" customWidth="1"/>
    <col min="11" max="11" width="12.8515625" style="1" bestFit="1" customWidth="1"/>
    <col min="12" max="12" width="10.140625" style="1" bestFit="1" customWidth="1"/>
    <col min="13" max="13" width="13.8515625" style="1" customWidth="1"/>
    <col min="14" max="14" width="5.7109375" style="1" customWidth="1"/>
    <col min="15" max="15" width="30.7109375" style="1" bestFit="1" customWidth="1"/>
    <col min="16" max="16" width="11.57421875" style="1" bestFit="1" customWidth="1"/>
    <col min="17" max="17" width="8.8515625" style="1" bestFit="1" customWidth="1"/>
    <col min="18" max="18" width="4.7109375" style="1" customWidth="1"/>
    <col min="19" max="19" width="5.140625" style="1" bestFit="1" customWidth="1"/>
    <col min="20" max="23" width="3.7109375" style="1" customWidth="1"/>
    <col min="24" max="24" width="10.7109375" style="1" bestFit="1" customWidth="1"/>
    <col min="25" max="25" width="12.8515625" style="1" customWidth="1"/>
    <col min="26" max="26" width="10.140625" style="1" bestFit="1" customWidth="1"/>
    <col min="27" max="27" width="13.8515625" style="1" customWidth="1"/>
    <col min="28" max="28" width="5.7109375" style="1" customWidth="1"/>
    <col min="29" max="29" width="30.7109375" style="1" bestFit="1" customWidth="1"/>
    <col min="30" max="30" width="11.57421875" style="1" bestFit="1" customWidth="1"/>
    <col min="31" max="31" width="8.8515625" style="1" bestFit="1" customWidth="1"/>
    <col min="32" max="32" width="4.7109375" style="1" customWidth="1"/>
    <col min="33" max="33" width="5.140625" style="1" bestFit="1" customWidth="1"/>
    <col min="34" max="37" width="3.7109375" style="1" customWidth="1"/>
    <col min="38" max="38" width="10.7109375" style="1" bestFit="1" customWidth="1"/>
    <col min="39" max="39" width="12.8515625" style="1" bestFit="1" customWidth="1"/>
    <col min="40" max="40" width="10.140625" style="1" bestFit="1" customWidth="1"/>
    <col min="41" max="41" width="13.8515625" style="1" customWidth="1"/>
    <col min="42" max="42" width="5.7109375" style="1" customWidth="1"/>
    <col min="43" max="43" width="30.7109375" style="1" customWidth="1"/>
    <col min="44" max="44" width="11.57421875" style="1" customWidth="1"/>
    <col min="45" max="45" width="8.8515625" style="1" customWidth="1"/>
    <col min="46" max="46" width="4.7109375" style="1" customWidth="1"/>
    <col min="47" max="47" width="5.140625" style="1" customWidth="1"/>
    <col min="48" max="51" width="3.7109375" style="1" customWidth="1"/>
    <col min="52" max="52" width="10.7109375" style="1" customWidth="1"/>
    <col min="53" max="53" width="12.8515625" style="1" customWidth="1"/>
    <col min="54" max="54" width="10.140625" style="1" customWidth="1"/>
    <col min="55" max="55" width="13.7109375" style="1" customWidth="1"/>
    <col min="56" max="56" width="5.7109375" style="1" customWidth="1"/>
    <col min="57" max="57" width="30.7109375" style="1" customWidth="1"/>
    <col min="58" max="58" width="11.57421875" style="1" customWidth="1"/>
    <col min="59" max="59" width="8.8515625" style="1" customWidth="1"/>
    <col min="60" max="60" width="4.7109375" style="1" customWidth="1"/>
    <col min="61" max="61" width="5.140625" style="1" customWidth="1"/>
    <col min="62" max="65" width="3.7109375" style="1" customWidth="1"/>
    <col min="66" max="66" width="10.7109375" style="1" customWidth="1"/>
    <col min="67" max="67" width="13.28125" style="1" customWidth="1"/>
    <col min="68" max="68" width="10.140625" style="1" customWidth="1"/>
    <col min="69" max="69" width="13.8515625" style="1" customWidth="1"/>
    <col min="70" max="70" width="5.7109375" style="1" customWidth="1"/>
    <col min="71" max="71" width="30.7109375" style="1" customWidth="1"/>
    <col min="72" max="72" width="11.57421875" style="1" customWidth="1"/>
    <col min="73" max="73" width="8.8515625" style="1" customWidth="1"/>
    <col min="74" max="74" width="4.7109375" style="1" customWidth="1"/>
    <col min="75" max="75" width="5.140625" style="1" customWidth="1"/>
    <col min="76" max="79" width="3.7109375" style="1" customWidth="1"/>
    <col min="80" max="80" width="10.7109375" style="1" customWidth="1"/>
    <col min="81" max="81" width="13.28125" style="1" customWidth="1"/>
    <col min="82" max="82" width="10.140625" style="1" customWidth="1"/>
    <col min="83" max="83" width="13.8515625" style="1" customWidth="1"/>
    <col min="84" max="84" width="5.7109375" style="1" customWidth="1"/>
    <col min="85" max="85" width="30.7109375" style="1" customWidth="1"/>
    <col min="86" max="86" width="11.57421875" style="1" customWidth="1"/>
    <col min="87" max="87" width="8.8515625" style="1" customWidth="1"/>
    <col min="88" max="88" width="4.7109375" style="1" customWidth="1"/>
    <col min="89" max="89" width="5.140625" style="1" customWidth="1"/>
    <col min="90" max="93" width="3.7109375" style="1" customWidth="1"/>
    <col min="94" max="94" width="10.7109375" style="1" customWidth="1"/>
    <col min="95" max="95" width="13.28125" style="1" customWidth="1"/>
    <col min="96" max="96" width="10.140625" style="1" customWidth="1"/>
    <col min="97" max="97" width="13.8515625" style="1" customWidth="1"/>
    <col min="98" max="98" width="5.7109375" style="1" customWidth="1"/>
    <col min="99" max="99" width="38.00390625" style="1" hidden="1" customWidth="1"/>
    <col min="100" max="100" width="11.00390625" style="1" hidden="1" customWidth="1"/>
    <col min="101" max="101" width="9.140625" style="1" hidden="1" customWidth="1"/>
    <col min="102" max="102" width="4.7109375" style="1" hidden="1" customWidth="1"/>
    <col min="103" max="107" width="9.140625" style="1" hidden="1" customWidth="1"/>
    <col min="108" max="108" width="10.7109375" style="1" hidden="1" customWidth="1"/>
    <col min="109" max="109" width="13.28125" style="1" hidden="1" customWidth="1"/>
    <col min="110" max="110" width="10.140625" style="1" hidden="1" customWidth="1"/>
    <col min="111" max="111" width="13.8515625" style="1" hidden="1" customWidth="1"/>
    <col min="112" max="112" width="5.7109375" style="1" hidden="1" customWidth="1"/>
    <col min="113" max="16384" width="9.140625" style="1" customWidth="1"/>
  </cols>
  <sheetData>
    <row r="1" spans="1:105" ht="12.75">
      <c r="A1" s="2" t="s">
        <v>52</v>
      </c>
      <c r="E1" s="25"/>
      <c r="F1" s="25"/>
      <c r="G1" s="25"/>
      <c r="N1" s="1" t="s">
        <v>50</v>
      </c>
      <c r="O1" s="2" t="str">
        <f>A1</f>
        <v>Center of Gravity Lab</v>
      </c>
      <c r="S1" s="25"/>
      <c r="T1" s="25"/>
      <c r="U1" s="25"/>
      <c r="AC1" s="2" t="str">
        <f>A1</f>
        <v>Center of Gravity Lab</v>
      </c>
      <c r="AG1" s="25"/>
      <c r="AH1" s="25"/>
      <c r="AI1" s="25"/>
      <c r="AQ1" s="2" t="str">
        <f>A1</f>
        <v>Center of Gravity Lab</v>
      </c>
      <c r="AT1" s="2"/>
      <c r="AU1" s="2"/>
      <c r="AV1" s="25"/>
      <c r="AW1" s="25"/>
      <c r="BE1" s="2" t="str">
        <f>A1</f>
        <v>Center of Gravity Lab</v>
      </c>
      <c r="BI1" s="25"/>
      <c r="BJ1" s="25"/>
      <c r="BK1" s="25"/>
      <c r="BS1" s="2" t="str">
        <f>A1</f>
        <v>Center of Gravity Lab</v>
      </c>
      <c r="BW1" s="25"/>
      <c r="BX1" s="25"/>
      <c r="BY1" s="25"/>
      <c r="CG1" s="2" t="str">
        <f>O1</f>
        <v>Center of Gravity Lab</v>
      </c>
      <c r="CK1" s="25"/>
      <c r="CL1" s="25"/>
      <c r="CM1" s="25"/>
      <c r="CU1" s="2" t="str">
        <f>AC1</f>
        <v>Center of Gravity Lab</v>
      </c>
      <c r="CY1" s="25"/>
      <c r="CZ1" s="25"/>
      <c r="DA1" s="25"/>
    </row>
    <row r="2" spans="5:105" ht="12.75">
      <c r="E2" s="25"/>
      <c r="F2" s="25"/>
      <c r="G2" s="25"/>
      <c r="S2" s="25"/>
      <c r="T2" s="25"/>
      <c r="U2" s="25"/>
      <c r="AG2" s="25"/>
      <c r="AH2" s="25"/>
      <c r="AI2" s="25"/>
      <c r="AU2" s="25"/>
      <c r="AV2" s="25"/>
      <c r="AW2" s="25"/>
      <c r="BI2" s="25"/>
      <c r="BJ2" s="25"/>
      <c r="BK2" s="25"/>
      <c r="BW2" s="25"/>
      <c r="BX2" s="25"/>
      <c r="BY2" s="25"/>
      <c r="CK2" s="25"/>
      <c r="CL2" s="25"/>
      <c r="CM2" s="25"/>
      <c r="CY2" s="25"/>
      <c r="CZ2" s="25"/>
      <c r="DA2" s="25"/>
    </row>
    <row r="3" spans="1:105" ht="12.75">
      <c r="A3" s="2" t="s">
        <v>43</v>
      </c>
      <c r="B3" s="1" t="s">
        <v>42</v>
      </c>
      <c r="E3" s="26"/>
      <c r="F3" s="25"/>
      <c r="G3" s="25"/>
      <c r="O3" s="2" t="s">
        <v>44</v>
      </c>
      <c r="P3" s="1" t="s">
        <v>42</v>
      </c>
      <c r="S3" s="26"/>
      <c r="T3" s="25"/>
      <c r="U3" s="25"/>
      <c r="AC3" s="2" t="s">
        <v>45</v>
      </c>
      <c r="AD3" s="1" t="s">
        <v>42</v>
      </c>
      <c r="AG3" s="26"/>
      <c r="AH3" s="25"/>
      <c r="AI3" s="25"/>
      <c r="AQ3" s="2" t="s">
        <v>46</v>
      </c>
      <c r="AR3" s="1" t="s">
        <v>42</v>
      </c>
      <c r="AU3" s="26"/>
      <c r="AV3" s="25"/>
      <c r="AW3" s="25"/>
      <c r="BE3" s="2" t="s">
        <v>47</v>
      </c>
      <c r="BF3" s="1" t="s">
        <v>42</v>
      </c>
      <c r="BI3" s="26"/>
      <c r="BJ3" s="25"/>
      <c r="BK3" s="25"/>
      <c r="BS3" s="2" t="s">
        <v>48</v>
      </c>
      <c r="BT3" s="1" t="s">
        <v>42</v>
      </c>
      <c r="BW3" s="26"/>
      <c r="BX3" s="25"/>
      <c r="BY3" s="25"/>
      <c r="CG3" s="2" t="s">
        <v>49</v>
      </c>
      <c r="CK3" s="26"/>
      <c r="CL3" s="25"/>
      <c r="CM3" s="25"/>
      <c r="CU3" s="2" t="s">
        <v>51</v>
      </c>
      <c r="CY3" s="26"/>
      <c r="CZ3" s="25"/>
      <c r="DA3" s="25"/>
    </row>
    <row r="4" spans="1:105" ht="13.5" thickBot="1">
      <c r="A4" s="2"/>
      <c r="E4" s="26"/>
      <c r="F4" s="25"/>
      <c r="G4" s="25"/>
      <c r="O4" s="2"/>
      <c r="S4" s="26"/>
      <c r="T4" s="25"/>
      <c r="U4" s="25"/>
      <c r="AC4" s="2"/>
      <c r="AG4" s="26"/>
      <c r="AH4" s="25"/>
      <c r="AI4" s="25"/>
      <c r="AQ4" s="2"/>
      <c r="AU4" s="26"/>
      <c r="AV4" s="25"/>
      <c r="AW4" s="25"/>
      <c r="BE4" s="2"/>
      <c r="BI4" s="26"/>
      <c r="BJ4" s="25"/>
      <c r="BK4" s="25"/>
      <c r="BS4" s="2"/>
      <c r="BW4" s="26"/>
      <c r="BX4" s="25"/>
      <c r="BY4" s="25"/>
      <c r="CG4" s="2"/>
      <c r="CK4" s="26"/>
      <c r="CL4" s="25"/>
      <c r="CM4" s="25"/>
      <c r="CU4" s="2"/>
      <c r="CY4" s="26"/>
      <c r="CZ4" s="25"/>
      <c r="DA4" s="25"/>
    </row>
    <row r="5" spans="1:105" ht="12.75" customHeight="1">
      <c r="A5" s="4" t="s">
        <v>25</v>
      </c>
      <c r="B5" s="47">
        <v>7.5</v>
      </c>
      <c r="C5" s="1" t="s">
        <v>42</v>
      </c>
      <c r="E5" s="26"/>
      <c r="F5" s="25"/>
      <c r="G5" s="25"/>
      <c r="O5" s="4" t="str">
        <f>A5</f>
        <v>rod length in cm =</v>
      </c>
      <c r="P5" s="47">
        <v>7.6</v>
      </c>
      <c r="Q5" s="1" t="s">
        <v>42</v>
      </c>
      <c r="S5" s="26"/>
      <c r="T5" s="25"/>
      <c r="U5" s="25"/>
      <c r="AC5" s="4" t="str">
        <f>A5</f>
        <v>rod length in cm =</v>
      </c>
      <c r="AD5" s="47">
        <v>7.5</v>
      </c>
      <c r="AE5" s="1" t="s">
        <v>42</v>
      </c>
      <c r="AG5" s="26"/>
      <c r="AH5" s="25"/>
      <c r="AI5" s="25"/>
      <c r="AQ5" s="4" t="str">
        <f>A5</f>
        <v>rod length in cm =</v>
      </c>
      <c r="AR5" s="47">
        <v>7.6</v>
      </c>
      <c r="AU5" s="26"/>
      <c r="AV5" s="25"/>
      <c r="AW5" s="25"/>
      <c r="BE5" s="4" t="str">
        <f>A5</f>
        <v>rod length in cm =</v>
      </c>
      <c r="BF5" s="27">
        <v>7.6</v>
      </c>
      <c r="BI5" s="26"/>
      <c r="BJ5" s="25"/>
      <c r="BK5" s="25"/>
      <c r="BS5" s="4" t="str">
        <f>A5</f>
        <v>rod length in cm =</v>
      </c>
      <c r="BT5" s="27">
        <v>7.5</v>
      </c>
      <c r="BW5" s="26"/>
      <c r="BX5" s="25"/>
      <c r="BY5" s="25"/>
      <c r="CG5" s="4" t="str">
        <f>O5</f>
        <v>rod length in cm =</v>
      </c>
      <c r="CH5" s="27">
        <v>7.7</v>
      </c>
      <c r="CK5" s="26"/>
      <c r="CL5" s="25"/>
      <c r="CM5" s="25"/>
      <c r="CU5" s="4" t="str">
        <f>AC5</f>
        <v>rod length in cm =</v>
      </c>
      <c r="CV5" s="27">
        <v>7.5</v>
      </c>
      <c r="CY5" s="26"/>
      <c r="CZ5" s="25"/>
      <c r="DA5" s="25"/>
    </row>
    <row r="6" spans="1:105" ht="12.75">
      <c r="A6" s="7" t="s">
        <v>24</v>
      </c>
      <c r="B6" s="41">
        <f>B5/2</f>
        <v>3.75</v>
      </c>
      <c r="C6" s="1" t="s">
        <v>42</v>
      </c>
      <c r="E6" s="25"/>
      <c r="F6" s="25"/>
      <c r="G6" s="25"/>
      <c r="O6" s="7" t="str">
        <f>A6</f>
        <v>rod center of gravity in cm =</v>
      </c>
      <c r="P6" s="41">
        <f>P5/2</f>
        <v>3.8</v>
      </c>
      <c r="S6" s="25"/>
      <c r="T6" s="25"/>
      <c r="U6" s="25"/>
      <c r="AC6" s="7" t="str">
        <f>A6</f>
        <v>rod center of gravity in cm =</v>
      </c>
      <c r="AD6" s="41">
        <f>AD5/2</f>
        <v>3.75</v>
      </c>
      <c r="AG6" s="25"/>
      <c r="AH6" s="25"/>
      <c r="AI6" s="25"/>
      <c r="AQ6" s="7" t="str">
        <f>A6</f>
        <v>rod center of gravity in cm =</v>
      </c>
      <c r="AR6" s="41">
        <f>AR5/2</f>
        <v>3.8</v>
      </c>
      <c r="AU6" s="25"/>
      <c r="AV6" s="25"/>
      <c r="AW6" s="25"/>
      <c r="BE6" s="7" t="str">
        <f>A6</f>
        <v>rod center of gravity in cm =</v>
      </c>
      <c r="BF6" s="31">
        <f>BF5/2</f>
        <v>3.8</v>
      </c>
      <c r="BI6" s="25"/>
      <c r="BJ6" s="25"/>
      <c r="BK6" s="25"/>
      <c r="BS6" s="7" t="str">
        <f>A6</f>
        <v>rod center of gravity in cm =</v>
      </c>
      <c r="BT6" s="31">
        <f>BT5/2</f>
        <v>3.75</v>
      </c>
      <c r="BW6" s="25"/>
      <c r="BX6" s="25"/>
      <c r="BY6" s="25"/>
      <c r="CG6" s="7" t="str">
        <f>O6</f>
        <v>rod center of gravity in cm =</v>
      </c>
      <c r="CH6" s="31">
        <f>CH5/2</f>
        <v>3.85</v>
      </c>
      <c r="CK6" s="25"/>
      <c r="CL6" s="25"/>
      <c r="CM6" s="25"/>
      <c r="CU6" s="7" t="str">
        <f>AC6</f>
        <v>rod center of gravity in cm =</v>
      </c>
      <c r="CV6" s="31">
        <f>CV5/2</f>
        <v>3.75</v>
      </c>
      <c r="CY6" s="25"/>
      <c r="CZ6" s="25"/>
      <c r="DA6" s="25"/>
    </row>
    <row r="7" spans="1:105" ht="12.75">
      <c r="A7" s="7" t="s">
        <v>26</v>
      </c>
      <c r="B7" s="48">
        <v>2.6</v>
      </c>
      <c r="C7" s="1" t="s">
        <v>42</v>
      </c>
      <c r="E7" s="25"/>
      <c r="F7" s="25"/>
      <c r="G7" s="25"/>
      <c r="O7" s="7" t="str">
        <f>A7</f>
        <v>cylinder diameter in cm =</v>
      </c>
      <c r="P7" s="48">
        <v>2.5</v>
      </c>
      <c r="Q7" s="1" t="s">
        <v>42</v>
      </c>
      <c r="S7" s="25"/>
      <c r="T7" s="25"/>
      <c r="U7" s="25"/>
      <c r="AC7" s="7" t="str">
        <f>A7</f>
        <v>cylinder diameter in cm =</v>
      </c>
      <c r="AD7" s="48">
        <v>2.5</v>
      </c>
      <c r="AE7" s="1" t="s">
        <v>42</v>
      </c>
      <c r="AG7" s="25"/>
      <c r="AH7" s="25"/>
      <c r="AI7" s="25"/>
      <c r="AQ7" s="7" t="str">
        <f>A7</f>
        <v>cylinder diameter in cm =</v>
      </c>
      <c r="AR7" s="48">
        <v>2.5</v>
      </c>
      <c r="AU7" s="25"/>
      <c r="AV7" s="25"/>
      <c r="AW7" s="25"/>
      <c r="BE7" s="7" t="str">
        <f>A7</f>
        <v>cylinder diameter in cm =</v>
      </c>
      <c r="BF7" s="19">
        <v>2.5</v>
      </c>
      <c r="BI7" s="25"/>
      <c r="BJ7" s="25"/>
      <c r="BK7" s="25"/>
      <c r="BS7" s="7" t="str">
        <f>A7</f>
        <v>cylinder diameter in cm =</v>
      </c>
      <c r="BT7" s="19">
        <v>2.5</v>
      </c>
      <c r="BW7" s="25"/>
      <c r="BX7" s="25"/>
      <c r="BY7" s="25"/>
      <c r="CG7" s="7" t="str">
        <f>O7</f>
        <v>cylinder diameter in cm =</v>
      </c>
      <c r="CH7" s="19">
        <v>2.5</v>
      </c>
      <c r="CK7" s="25"/>
      <c r="CL7" s="25"/>
      <c r="CM7" s="25"/>
      <c r="CU7" s="7" t="str">
        <f>AC7</f>
        <v>cylinder diameter in cm =</v>
      </c>
      <c r="CV7" s="19">
        <v>2.5</v>
      </c>
      <c r="CY7" s="25"/>
      <c r="CZ7" s="25"/>
      <c r="DA7" s="25"/>
    </row>
    <row r="8" spans="1:100" ht="12.75" customHeight="1" thickBot="1">
      <c r="A8" s="9" t="s">
        <v>27</v>
      </c>
      <c r="B8" s="46">
        <v>1.9</v>
      </c>
      <c r="C8" s="1" t="s">
        <v>42</v>
      </c>
      <c r="L8" s="1" t="s">
        <v>42</v>
      </c>
      <c r="O8" s="9" t="str">
        <f>A8</f>
        <v>cylinder height in cm =</v>
      </c>
      <c r="P8" s="46">
        <v>1.8</v>
      </c>
      <c r="Q8" s="1" t="s">
        <v>42</v>
      </c>
      <c r="Z8" s="1" t="s">
        <v>42</v>
      </c>
      <c r="AC8" s="9" t="str">
        <f>A8</f>
        <v>cylinder height in cm =</v>
      </c>
      <c r="AD8" s="46">
        <v>1.8</v>
      </c>
      <c r="AE8" s="1" t="s">
        <v>42</v>
      </c>
      <c r="AN8" s="1" t="s">
        <v>42</v>
      </c>
      <c r="AQ8" s="9" t="str">
        <f>A8</f>
        <v>cylinder height in cm =</v>
      </c>
      <c r="AR8" s="46">
        <v>2</v>
      </c>
      <c r="BB8" s="1" t="s">
        <v>42</v>
      </c>
      <c r="BE8" s="9" t="str">
        <f>A8</f>
        <v>cylinder height in cm =</v>
      </c>
      <c r="BF8" s="29">
        <v>1.9</v>
      </c>
      <c r="BS8" s="9" t="str">
        <f>A8</f>
        <v>cylinder height in cm =</v>
      </c>
      <c r="BT8" s="29">
        <v>1.9</v>
      </c>
      <c r="CG8" s="9" t="str">
        <f>O8</f>
        <v>cylinder height in cm =</v>
      </c>
      <c r="CH8" s="29">
        <v>1.8</v>
      </c>
      <c r="CU8" s="9" t="str">
        <f>AC8</f>
        <v>cylinder height in cm =</v>
      </c>
      <c r="CV8" s="29">
        <v>1.9</v>
      </c>
    </row>
    <row r="9" spans="10:109" ht="12.75">
      <c r="J9" s="1" t="s">
        <v>42</v>
      </c>
      <c r="K9" s="1" t="s">
        <v>42</v>
      </c>
      <c r="X9" s="1" t="s">
        <v>42</v>
      </c>
      <c r="AL9" s="1" t="s">
        <v>42</v>
      </c>
      <c r="AM9" s="1" t="s">
        <v>42</v>
      </c>
      <c r="CP9" s="1" t="s">
        <v>42</v>
      </c>
      <c r="CQ9" s="1" t="s">
        <v>42</v>
      </c>
      <c r="DD9" s="1" t="s">
        <v>42</v>
      </c>
      <c r="DE9" s="1" t="s">
        <v>42</v>
      </c>
    </row>
    <row r="10" spans="1:111" ht="12.75">
      <c r="A10" s="49" t="s">
        <v>6</v>
      </c>
      <c r="B10" s="49"/>
      <c r="C10" s="49"/>
      <c r="D10" s="14"/>
      <c r="E10" s="49" t="s">
        <v>12</v>
      </c>
      <c r="F10" s="49"/>
      <c r="G10" s="49"/>
      <c r="H10" s="49"/>
      <c r="I10" s="49"/>
      <c r="J10" s="49"/>
      <c r="K10" s="49"/>
      <c r="L10" s="49"/>
      <c r="M10" s="49"/>
      <c r="O10" s="49" t="str">
        <f>A10</f>
        <v>Table 1 Masses</v>
      </c>
      <c r="P10" s="49"/>
      <c r="Q10" s="49"/>
      <c r="S10" s="49" t="str">
        <f>E10</f>
        <v>Table 3 Cylinder Configurations, Centers of Gravity, and Fall Angle</v>
      </c>
      <c r="T10" s="49"/>
      <c r="U10" s="49"/>
      <c r="V10" s="49"/>
      <c r="W10" s="49"/>
      <c r="X10" s="49"/>
      <c r="Y10" s="49"/>
      <c r="Z10" s="49"/>
      <c r="AA10" s="49"/>
      <c r="AC10" s="49" t="str">
        <f>A10</f>
        <v>Table 1 Masses</v>
      </c>
      <c r="AD10" s="49"/>
      <c r="AE10" s="49"/>
      <c r="AG10" s="49" t="str">
        <f>E10</f>
        <v>Table 3 Cylinder Configurations, Centers of Gravity, and Fall Angle</v>
      </c>
      <c r="AH10" s="49"/>
      <c r="AI10" s="49"/>
      <c r="AJ10" s="49"/>
      <c r="AK10" s="49"/>
      <c r="AL10" s="49"/>
      <c r="AM10" s="49"/>
      <c r="AN10" s="49"/>
      <c r="AO10" s="49"/>
      <c r="AQ10" s="49" t="str">
        <f>A10</f>
        <v>Table 1 Masses</v>
      </c>
      <c r="AR10" s="49"/>
      <c r="AS10" s="49"/>
      <c r="AT10" s="14"/>
      <c r="AU10" s="49" t="str">
        <f>E10</f>
        <v>Table 3 Cylinder Configurations, Centers of Gravity, and Fall Angle</v>
      </c>
      <c r="AV10" s="49"/>
      <c r="AW10" s="49"/>
      <c r="AX10" s="49"/>
      <c r="AY10" s="49"/>
      <c r="AZ10" s="49"/>
      <c r="BA10" s="49"/>
      <c r="BB10" s="49"/>
      <c r="BC10" s="49"/>
      <c r="BE10" s="49" t="str">
        <f>A10</f>
        <v>Table 1 Masses</v>
      </c>
      <c r="BF10" s="49"/>
      <c r="BG10" s="49"/>
      <c r="BH10" s="14"/>
      <c r="BI10" s="49" t="str">
        <f>E10</f>
        <v>Table 3 Cylinder Configurations, Centers of Gravity, and Fall Angle</v>
      </c>
      <c r="BJ10" s="49"/>
      <c r="BK10" s="49"/>
      <c r="BL10" s="49"/>
      <c r="BM10" s="49"/>
      <c r="BN10" s="49"/>
      <c r="BO10" s="49"/>
      <c r="BP10" s="49"/>
      <c r="BQ10" s="49"/>
      <c r="BS10" s="49" t="str">
        <f>A10</f>
        <v>Table 1 Masses</v>
      </c>
      <c r="BT10" s="49"/>
      <c r="BU10" s="49"/>
      <c r="BV10" s="14"/>
      <c r="BW10" s="49" t="str">
        <f>E10</f>
        <v>Table 3 Cylinder Configurations, Centers of Gravity, and Fall Angle</v>
      </c>
      <c r="BX10" s="49"/>
      <c r="BY10" s="49"/>
      <c r="BZ10" s="49"/>
      <c r="CA10" s="49"/>
      <c r="CB10" s="49"/>
      <c r="CC10" s="49"/>
      <c r="CD10" s="49"/>
      <c r="CE10" s="49"/>
      <c r="CG10" s="49" t="str">
        <f>O10</f>
        <v>Table 1 Masses</v>
      </c>
      <c r="CH10" s="49"/>
      <c r="CI10" s="49"/>
      <c r="CJ10" s="14"/>
      <c r="CK10" s="49" t="str">
        <f>S10</f>
        <v>Table 3 Cylinder Configurations, Centers of Gravity, and Fall Angle</v>
      </c>
      <c r="CL10" s="49"/>
      <c r="CM10" s="49"/>
      <c r="CN10" s="49"/>
      <c r="CO10" s="49"/>
      <c r="CP10" s="49"/>
      <c r="CQ10" s="49"/>
      <c r="CR10" s="49"/>
      <c r="CS10" s="49"/>
      <c r="CU10" s="49" t="str">
        <f>AC10</f>
        <v>Table 1 Masses</v>
      </c>
      <c r="CV10" s="49"/>
      <c r="CW10" s="49"/>
      <c r="CX10" s="14"/>
      <c r="CY10" s="49" t="str">
        <f>AG10</f>
        <v>Table 3 Cylinder Configurations, Centers of Gravity, and Fall Angle</v>
      </c>
      <c r="CZ10" s="49"/>
      <c r="DA10" s="49"/>
      <c r="DB10" s="49"/>
      <c r="DC10" s="49"/>
      <c r="DD10" s="49"/>
      <c r="DE10" s="49"/>
      <c r="DF10" s="49"/>
      <c r="DG10" s="49"/>
    </row>
    <row r="11" ht="13.5" thickBot="1"/>
    <row r="12" spans="1:111" ht="12.75">
      <c r="A12" s="4" t="s">
        <v>0</v>
      </c>
      <c r="B12" s="5" t="s">
        <v>1</v>
      </c>
      <c r="C12" s="6" t="s">
        <v>2</v>
      </c>
      <c r="E12" s="4" t="s">
        <v>0</v>
      </c>
      <c r="F12" s="50" t="s">
        <v>1</v>
      </c>
      <c r="G12" s="51"/>
      <c r="H12" s="51"/>
      <c r="I12" s="52"/>
      <c r="J12" s="5" t="s">
        <v>2</v>
      </c>
      <c r="K12" s="5" t="s">
        <v>3</v>
      </c>
      <c r="L12" s="5" t="s">
        <v>4</v>
      </c>
      <c r="M12" s="6" t="s">
        <v>14</v>
      </c>
      <c r="O12" s="4" t="s">
        <v>0</v>
      </c>
      <c r="P12" s="5" t="s">
        <v>1</v>
      </c>
      <c r="Q12" s="6" t="s">
        <v>2</v>
      </c>
      <c r="S12" s="4" t="s">
        <v>0</v>
      </c>
      <c r="T12" s="50" t="s">
        <v>1</v>
      </c>
      <c r="U12" s="51"/>
      <c r="V12" s="51"/>
      <c r="W12" s="52"/>
      <c r="X12" s="5" t="s">
        <v>2</v>
      </c>
      <c r="Y12" s="5" t="s">
        <v>3</v>
      </c>
      <c r="Z12" s="5" t="s">
        <v>4</v>
      </c>
      <c r="AA12" s="6" t="s">
        <v>14</v>
      </c>
      <c r="AC12" s="4" t="s">
        <v>0</v>
      </c>
      <c r="AD12" s="5" t="s">
        <v>1</v>
      </c>
      <c r="AE12" s="6" t="s">
        <v>2</v>
      </c>
      <c r="AG12" s="4" t="s">
        <v>0</v>
      </c>
      <c r="AH12" s="50" t="s">
        <v>1</v>
      </c>
      <c r="AI12" s="51"/>
      <c r="AJ12" s="51"/>
      <c r="AK12" s="52"/>
      <c r="AL12" s="5" t="s">
        <v>2</v>
      </c>
      <c r="AM12" s="5" t="s">
        <v>3</v>
      </c>
      <c r="AN12" s="5" t="s">
        <v>4</v>
      </c>
      <c r="AO12" s="6" t="s">
        <v>14</v>
      </c>
      <c r="AQ12" s="4" t="s">
        <v>0</v>
      </c>
      <c r="AR12" s="5" t="s">
        <v>1</v>
      </c>
      <c r="AS12" s="6" t="s">
        <v>2</v>
      </c>
      <c r="AU12" s="4" t="s">
        <v>0</v>
      </c>
      <c r="AV12" s="50" t="s">
        <v>1</v>
      </c>
      <c r="AW12" s="51"/>
      <c r="AX12" s="51"/>
      <c r="AY12" s="52"/>
      <c r="AZ12" s="5" t="s">
        <v>2</v>
      </c>
      <c r="BA12" s="5" t="s">
        <v>3</v>
      </c>
      <c r="BB12" s="5" t="s">
        <v>4</v>
      </c>
      <c r="BC12" s="6" t="s">
        <v>14</v>
      </c>
      <c r="BE12" s="4" t="s">
        <v>0</v>
      </c>
      <c r="BF12" s="5" t="s">
        <v>1</v>
      </c>
      <c r="BG12" s="6" t="s">
        <v>2</v>
      </c>
      <c r="BI12" s="4" t="s">
        <v>0</v>
      </c>
      <c r="BJ12" s="50" t="s">
        <v>1</v>
      </c>
      <c r="BK12" s="51"/>
      <c r="BL12" s="51"/>
      <c r="BM12" s="52"/>
      <c r="BN12" s="5" t="s">
        <v>2</v>
      </c>
      <c r="BO12" s="5" t="s">
        <v>3</v>
      </c>
      <c r="BP12" s="5" t="s">
        <v>4</v>
      </c>
      <c r="BQ12" s="6" t="s">
        <v>14</v>
      </c>
      <c r="BS12" s="4" t="s">
        <v>0</v>
      </c>
      <c r="BT12" s="5" t="s">
        <v>1</v>
      </c>
      <c r="BU12" s="6" t="s">
        <v>2</v>
      </c>
      <c r="BW12" s="4" t="s">
        <v>0</v>
      </c>
      <c r="BX12" s="50" t="s">
        <v>1</v>
      </c>
      <c r="BY12" s="51"/>
      <c r="BZ12" s="51"/>
      <c r="CA12" s="52"/>
      <c r="CB12" s="5" t="s">
        <v>2</v>
      </c>
      <c r="CC12" s="5" t="s">
        <v>3</v>
      </c>
      <c r="CD12" s="5" t="s">
        <v>4</v>
      </c>
      <c r="CE12" s="6" t="s">
        <v>14</v>
      </c>
      <c r="CG12" s="4" t="s">
        <v>0</v>
      </c>
      <c r="CH12" s="5" t="s">
        <v>1</v>
      </c>
      <c r="CI12" s="6" t="s">
        <v>2</v>
      </c>
      <c r="CK12" s="4" t="s">
        <v>0</v>
      </c>
      <c r="CL12" s="50" t="s">
        <v>1</v>
      </c>
      <c r="CM12" s="51"/>
      <c r="CN12" s="51"/>
      <c r="CO12" s="52"/>
      <c r="CP12" s="5" t="s">
        <v>2</v>
      </c>
      <c r="CQ12" s="5" t="s">
        <v>3</v>
      </c>
      <c r="CR12" s="5" t="s">
        <v>4</v>
      </c>
      <c r="CS12" s="6" t="s">
        <v>14</v>
      </c>
      <c r="CU12" s="4" t="s">
        <v>0</v>
      </c>
      <c r="CV12" s="5" t="s">
        <v>1</v>
      </c>
      <c r="CW12" s="6" t="s">
        <v>2</v>
      </c>
      <c r="CY12" s="4" t="s">
        <v>0</v>
      </c>
      <c r="CZ12" s="50" t="s">
        <v>1</v>
      </c>
      <c r="DA12" s="51"/>
      <c r="DB12" s="51"/>
      <c r="DC12" s="52"/>
      <c r="DD12" s="5" t="s">
        <v>2</v>
      </c>
      <c r="DE12" s="5" t="s">
        <v>3</v>
      </c>
      <c r="DF12" s="5" t="s">
        <v>4</v>
      </c>
      <c r="DG12" s="6" t="s">
        <v>14</v>
      </c>
    </row>
    <row r="13" spans="1:111" ht="78.75" customHeight="1">
      <c r="A13" s="10" t="s">
        <v>7</v>
      </c>
      <c r="B13" s="16" t="s">
        <v>8</v>
      </c>
      <c r="C13" s="17" t="s">
        <v>29</v>
      </c>
      <c r="E13" s="7" t="s">
        <v>5</v>
      </c>
      <c r="F13" s="53" t="s">
        <v>31</v>
      </c>
      <c r="G13" s="54"/>
      <c r="H13" s="54"/>
      <c r="I13" s="55"/>
      <c r="J13" s="16" t="s">
        <v>16</v>
      </c>
      <c r="K13" s="16" t="s">
        <v>41</v>
      </c>
      <c r="L13" s="16" t="s">
        <v>28</v>
      </c>
      <c r="M13" s="17" t="s">
        <v>15</v>
      </c>
      <c r="O13" s="10" t="s">
        <v>7</v>
      </c>
      <c r="P13" s="16" t="s">
        <v>8</v>
      </c>
      <c r="Q13" s="17" t="s">
        <v>29</v>
      </c>
      <c r="S13" s="7" t="s">
        <v>5</v>
      </c>
      <c r="T13" s="53" t="s">
        <v>31</v>
      </c>
      <c r="U13" s="54"/>
      <c r="V13" s="54"/>
      <c r="W13" s="55"/>
      <c r="X13" s="16" t="s">
        <v>16</v>
      </c>
      <c r="Y13" s="16" t="s">
        <v>41</v>
      </c>
      <c r="Z13" s="16" t="s">
        <v>28</v>
      </c>
      <c r="AA13" s="17" t="s">
        <v>15</v>
      </c>
      <c r="AC13" s="10" t="s">
        <v>7</v>
      </c>
      <c r="AD13" s="16" t="s">
        <v>8</v>
      </c>
      <c r="AE13" s="17" t="s">
        <v>29</v>
      </c>
      <c r="AG13" s="7" t="s">
        <v>5</v>
      </c>
      <c r="AH13" s="53" t="s">
        <v>31</v>
      </c>
      <c r="AI13" s="54"/>
      <c r="AJ13" s="54"/>
      <c r="AK13" s="55"/>
      <c r="AL13" s="16" t="s">
        <v>16</v>
      </c>
      <c r="AM13" s="16" t="s">
        <v>41</v>
      </c>
      <c r="AN13" s="16" t="s">
        <v>28</v>
      </c>
      <c r="AO13" s="17" t="s">
        <v>15</v>
      </c>
      <c r="AQ13" s="10" t="s">
        <v>7</v>
      </c>
      <c r="AR13" s="16" t="s">
        <v>8</v>
      </c>
      <c r="AS13" s="17" t="s">
        <v>29</v>
      </c>
      <c r="AU13" s="7" t="s">
        <v>5</v>
      </c>
      <c r="AV13" s="53" t="s">
        <v>31</v>
      </c>
      <c r="AW13" s="54"/>
      <c r="AX13" s="54"/>
      <c r="AY13" s="55"/>
      <c r="AZ13" s="16" t="s">
        <v>16</v>
      </c>
      <c r="BA13" s="16" t="s">
        <v>41</v>
      </c>
      <c r="BB13" s="16" t="s">
        <v>28</v>
      </c>
      <c r="BC13" s="17" t="s">
        <v>15</v>
      </c>
      <c r="BE13" s="10" t="s">
        <v>7</v>
      </c>
      <c r="BF13" s="16" t="s">
        <v>8</v>
      </c>
      <c r="BG13" s="17" t="s">
        <v>29</v>
      </c>
      <c r="BI13" s="7" t="s">
        <v>5</v>
      </c>
      <c r="BJ13" s="53" t="s">
        <v>31</v>
      </c>
      <c r="BK13" s="54"/>
      <c r="BL13" s="54"/>
      <c r="BM13" s="55"/>
      <c r="BN13" s="16" t="s">
        <v>16</v>
      </c>
      <c r="BO13" s="16" t="s">
        <v>41</v>
      </c>
      <c r="BP13" s="16" t="s">
        <v>28</v>
      </c>
      <c r="BQ13" s="17" t="s">
        <v>15</v>
      </c>
      <c r="BS13" s="10" t="s">
        <v>7</v>
      </c>
      <c r="BT13" s="16" t="s">
        <v>8</v>
      </c>
      <c r="BU13" s="17" t="s">
        <v>29</v>
      </c>
      <c r="BW13" s="7" t="s">
        <v>5</v>
      </c>
      <c r="BX13" s="53" t="s">
        <v>31</v>
      </c>
      <c r="BY13" s="54"/>
      <c r="BZ13" s="54"/>
      <c r="CA13" s="55"/>
      <c r="CB13" s="16" t="s">
        <v>16</v>
      </c>
      <c r="CC13" s="16" t="s">
        <v>41</v>
      </c>
      <c r="CD13" s="16" t="s">
        <v>28</v>
      </c>
      <c r="CE13" s="17" t="s">
        <v>15</v>
      </c>
      <c r="CG13" s="10" t="s">
        <v>7</v>
      </c>
      <c r="CH13" s="16" t="s">
        <v>8</v>
      </c>
      <c r="CI13" s="17" t="s">
        <v>29</v>
      </c>
      <c r="CK13" s="7" t="s">
        <v>5</v>
      </c>
      <c r="CL13" s="53" t="s">
        <v>31</v>
      </c>
      <c r="CM13" s="54"/>
      <c r="CN13" s="54"/>
      <c r="CO13" s="55"/>
      <c r="CP13" s="16" t="s">
        <v>16</v>
      </c>
      <c r="CQ13" s="16" t="s">
        <v>41</v>
      </c>
      <c r="CR13" s="16" t="s">
        <v>28</v>
      </c>
      <c r="CS13" s="17" t="s">
        <v>15</v>
      </c>
      <c r="CU13" s="10" t="s">
        <v>7</v>
      </c>
      <c r="CV13" s="16" t="s">
        <v>8</v>
      </c>
      <c r="CW13" s="17" t="s">
        <v>29</v>
      </c>
      <c r="CY13" s="7" t="s">
        <v>5</v>
      </c>
      <c r="CZ13" s="53" t="s">
        <v>31</v>
      </c>
      <c r="DA13" s="54"/>
      <c r="DB13" s="54"/>
      <c r="DC13" s="55"/>
      <c r="DD13" s="16" t="s">
        <v>16</v>
      </c>
      <c r="DE13" s="16" t="s">
        <v>41</v>
      </c>
      <c r="DF13" s="16" t="s">
        <v>28</v>
      </c>
      <c r="DG13" s="17" t="s">
        <v>15</v>
      </c>
    </row>
    <row r="14" spans="1:111" ht="12.75" customHeight="1">
      <c r="A14" s="11" t="s">
        <v>18</v>
      </c>
      <c r="B14" s="12" t="s">
        <v>9</v>
      </c>
      <c r="C14" s="19">
        <v>24</v>
      </c>
      <c r="E14" s="7">
        <v>1</v>
      </c>
      <c r="F14" s="8" t="s">
        <v>9</v>
      </c>
      <c r="G14" s="8" t="s">
        <v>10</v>
      </c>
      <c r="H14" s="8" t="s">
        <v>17</v>
      </c>
      <c r="I14" s="8" t="s">
        <v>11</v>
      </c>
      <c r="J14" s="8">
        <f aca="true" t="shared" si="0" ref="J14:J37">(VLOOKUP(F14,B$14:C$17,2)*B$27+VLOOKUP(G14,B$14:C$17,2)*B$28+VLOOKUP(H14,B$14:C$17,2)*B$29+VLOOKUP(I14,B$14:C$17,2)*B$30+C$18*B$6)/C$19</f>
        <v>2.9376490630323673</v>
      </c>
      <c r="K14" s="8">
        <f aca="true" t="shared" si="1" ref="K14:K37">DEGREES(ATAN(B$7/(2*J14)))</f>
        <v>23.87086269841398</v>
      </c>
      <c r="L14" s="18">
        <v>16</v>
      </c>
      <c r="M14" s="44">
        <f>ABS(K14-L14)</f>
        <v>7.87086269841398</v>
      </c>
      <c r="O14" s="11" t="s">
        <v>18</v>
      </c>
      <c r="P14" s="12" t="s">
        <v>9</v>
      </c>
      <c r="Q14" s="19">
        <v>24</v>
      </c>
      <c r="S14" s="7">
        <v>1</v>
      </c>
      <c r="T14" s="8" t="s">
        <v>9</v>
      </c>
      <c r="U14" s="8" t="s">
        <v>10</v>
      </c>
      <c r="V14" s="8" t="s">
        <v>17</v>
      </c>
      <c r="W14" s="8" t="s">
        <v>11</v>
      </c>
      <c r="X14" s="8">
        <f aca="true" t="shared" si="2" ref="X14:X37">(VLOOKUP(T14,P$14:Q$17,2)*P$27+VLOOKUP(U14,P$14:Q$17,2)*P$28+VLOOKUP(V14,P$14:Q$17,2)*P$29+VLOOKUP(W14,P$14:Q$17,2)*P$30+Q$18*P$6)/Q$19</f>
        <v>2.775279931093885</v>
      </c>
      <c r="Y14" s="8">
        <f aca="true" t="shared" si="3" ref="Y14:Y37">DEGREES(ATAN(P$7/(2*X14)))</f>
        <v>24.247040248021758</v>
      </c>
      <c r="Z14" s="18">
        <v>17.5</v>
      </c>
      <c r="AA14" s="44">
        <f>ABS(Y14-Z14)</f>
        <v>6.747040248021758</v>
      </c>
      <c r="AC14" s="11" t="s">
        <v>18</v>
      </c>
      <c r="AD14" s="12" t="s">
        <v>9</v>
      </c>
      <c r="AE14" s="19">
        <v>24.2</v>
      </c>
      <c r="AG14" s="7">
        <v>1</v>
      </c>
      <c r="AH14" s="8" t="s">
        <v>9</v>
      </c>
      <c r="AI14" s="8" t="s">
        <v>10</v>
      </c>
      <c r="AJ14" s="8" t="s">
        <v>17</v>
      </c>
      <c r="AK14" s="8" t="s">
        <v>11</v>
      </c>
      <c r="AL14" s="8">
        <f aca="true" t="shared" si="4" ref="AL14:AL37">(VLOOKUP(AH14,AD$14:AE$17,2)*AD$27+VLOOKUP(AI14,AD$14:AE$17,2)*AD$28+VLOOKUP(AJ14,AD$14:AE$17,2)*AD$29+VLOOKUP(AK14,AD$14:AE$17,2)*AD$30+AE$18*AD$6)/AE$19</f>
        <v>2.7877475247524757</v>
      </c>
      <c r="AM14" s="8">
        <f aca="true" t="shared" si="5" ref="AM14:AM37">DEGREES(ATAN(AD$7/(2*AL14)))</f>
        <v>24.151019393837274</v>
      </c>
      <c r="AN14" s="18">
        <v>19</v>
      </c>
      <c r="AO14" s="44">
        <f>ABS(AM14-AN14)</f>
        <v>5.151019393837274</v>
      </c>
      <c r="AQ14" s="11" t="s">
        <v>18</v>
      </c>
      <c r="AR14" s="12" t="s">
        <v>9</v>
      </c>
      <c r="AS14" s="19">
        <v>25</v>
      </c>
      <c r="AU14" s="7">
        <v>1</v>
      </c>
      <c r="AV14" s="8" t="s">
        <v>9</v>
      </c>
      <c r="AW14" s="8" t="s">
        <v>10</v>
      </c>
      <c r="AX14" s="8" t="s">
        <v>17</v>
      </c>
      <c r="AY14" s="8" t="s">
        <v>11</v>
      </c>
      <c r="AZ14" s="8">
        <f aca="true" t="shared" si="6" ref="AZ14:AZ37">(VLOOKUP(AV14,AR$14:AS$17,2)*AR$27+VLOOKUP(AW14,AR$14:AS$17,2)*AR$28+VLOOKUP(AX14,AR$14:AS$17,2)*AR$29+VLOOKUP(AY14,AR$14:AS$17,2)*AR$30+AS$18*AR$6)/AS$19</f>
        <v>3.1013765182186233</v>
      </c>
      <c r="BA14" s="8">
        <f>DEGREES(ATAN(AR$7/(2*AZ14)))</f>
        <v>21.951743414563815</v>
      </c>
      <c r="BB14" s="18">
        <v>18</v>
      </c>
      <c r="BC14" s="44">
        <f>ABS(BA14-BB14)</f>
        <v>3.951743414563815</v>
      </c>
      <c r="BE14" s="11" t="s">
        <v>18</v>
      </c>
      <c r="BF14" s="12" t="s">
        <v>9</v>
      </c>
      <c r="BG14" s="19">
        <v>24.2</v>
      </c>
      <c r="BI14" s="7">
        <v>1</v>
      </c>
      <c r="BJ14" s="8" t="s">
        <v>9</v>
      </c>
      <c r="BK14" s="8" t="s">
        <v>10</v>
      </c>
      <c r="BL14" s="8" t="s">
        <v>17</v>
      </c>
      <c r="BM14" s="8" t="s">
        <v>11</v>
      </c>
      <c r="BN14" s="8">
        <f aca="true" t="shared" si="7" ref="BN14:BN37">(VLOOKUP(BJ14,BF$14:BG$17,2)*BF$27+VLOOKUP(BK14,BF$14:BG$17,2)*BF$28+VLOOKUP(BL14,BF$14:BG$17,2)*BF$29+VLOOKUP(BM14,BF$14:BG$17,2)*BF$30+BG$18*BF$6)/BG$19</f>
        <v>2.883585858585859</v>
      </c>
      <c r="BO14" s="8">
        <f aca="true" t="shared" si="8" ref="BO14:BO37">DEGREES(ATAN(BF$7/(2*BN14)))</f>
        <v>23.436155396716064</v>
      </c>
      <c r="BP14" s="18">
        <v>18.5</v>
      </c>
      <c r="BQ14" s="8">
        <f>ABS(BO14-BP14)</f>
        <v>4.936155396716064</v>
      </c>
      <c r="BS14" s="11" t="s">
        <v>18</v>
      </c>
      <c r="BT14" s="12" t="s">
        <v>9</v>
      </c>
      <c r="BU14" s="19">
        <v>24.5</v>
      </c>
      <c r="BW14" s="7">
        <v>1</v>
      </c>
      <c r="BX14" s="8" t="s">
        <v>9</v>
      </c>
      <c r="BY14" s="8" t="s">
        <v>10</v>
      </c>
      <c r="BZ14" s="8" t="s">
        <v>17</v>
      </c>
      <c r="CA14" s="8" t="s">
        <v>11</v>
      </c>
      <c r="CB14" s="8">
        <f aca="true" t="shared" si="9" ref="CB14:CB37">(VLOOKUP(BX14,BT$14:BU$17,2)*BT$27+VLOOKUP(BY14,BT$14:BU$17,2)*BT$28+VLOOKUP(BZ14,BT$14:BU$17,2)*BT$29+VLOOKUP(CA14,BT$14:BU$17,2)*BT$30+BU$18*BT$6)/BU$19</f>
        <v>2.871065989847715</v>
      </c>
      <c r="CC14" s="8">
        <f aca="true" t="shared" si="10" ref="CC14:CC37">DEGREES(ATAN(BT$7/(2*CB14)))</f>
        <v>23.52726670651097</v>
      </c>
      <c r="CD14" s="18">
        <v>19.5</v>
      </c>
      <c r="CE14" s="8">
        <f>ABS(CC14-CD14)</f>
        <v>4.0272667065109715</v>
      </c>
      <c r="CG14" s="11" t="s">
        <v>18</v>
      </c>
      <c r="CH14" s="12" t="s">
        <v>9</v>
      </c>
      <c r="CI14" s="19">
        <v>24.2</v>
      </c>
      <c r="CK14" s="7">
        <v>1</v>
      </c>
      <c r="CL14" s="8" t="s">
        <v>9</v>
      </c>
      <c r="CM14" s="8" t="s">
        <v>10</v>
      </c>
      <c r="CN14" s="8" t="s">
        <v>17</v>
      </c>
      <c r="CO14" s="8" t="s">
        <v>11</v>
      </c>
      <c r="CP14" s="8">
        <f aca="true" t="shared" si="11" ref="CP14:CP37">(VLOOKUP(CL14,CH$14:CI$17,2)*CH$27+VLOOKUP(CM14,CH$14:CI$17,2)*CH$28+VLOOKUP(CN14,CH$14:CI$17,2)*CH$29+VLOOKUP(CO14,CH$14:CI$17,2)*CH$30+CI$18*CH$6)/CI$19</f>
        <v>2.78395744680851</v>
      </c>
      <c r="CQ14" s="8">
        <f aca="true" t="shared" si="12" ref="CQ14:CQ37">DEGREES(ATAN(CH$7/(2*CP14)))</f>
        <v>24.18013347908576</v>
      </c>
      <c r="CR14" s="18">
        <v>17</v>
      </c>
      <c r="CS14" s="8">
        <f>ABS(CQ14-CR14)</f>
        <v>7.180133479085761</v>
      </c>
      <c r="CU14" s="11" t="s">
        <v>18</v>
      </c>
      <c r="CV14" s="12" t="s">
        <v>9</v>
      </c>
      <c r="CW14" s="19">
        <v>24.9</v>
      </c>
      <c r="CY14" s="7">
        <v>1</v>
      </c>
      <c r="CZ14" s="8" t="s">
        <v>9</v>
      </c>
      <c r="DA14" s="8" t="s">
        <v>10</v>
      </c>
      <c r="DB14" s="8" t="s">
        <v>17</v>
      </c>
      <c r="DC14" s="8" t="s">
        <v>11</v>
      </c>
      <c r="DD14" s="8">
        <f aca="true" t="shared" si="13" ref="DD14:DD29">(VLOOKUP(CZ14,CV$14:CW$17,2)*CV$27+VLOOKUP(DA14,CV$14:CW$17,2)*CV$28+VLOOKUP(DB14,CV$14:CW$17,2)*CV$29+VLOOKUP(DC14,CV$14:CW$17,2)*CV$30+CW$18*CV$6)/CW$19</f>
        <v>2.866300675675675</v>
      </c>
      <c r="DE14" s="8">
        <f aca="true" t="shared" si="14" ref="DE14:DE37">DEGREES(ATAN(CV$7/(2*DD14)))</f>
        <v>23.562121289691888</v>
      </c>
      <c r="DF14" s="18">
        <v>18</v>
      </c>
      <c r="DG14" s="8">
        <f>ABS(DE14-DF14)</f>
        <v>5.562121289691888</v>
      </c>
    </row>
    <row r="15" spans="1:111" ht="12.75" customHeight="1">
      <c r="A15" s="11" t="s">
        <v>19</v>
      </c>
      <c r="B15" s="12" t="s">
        <v>10</v>
      </c>
      <c r="C15" s="19">
        <v>72.3</v>
      </c>
      <c r="E15" s="7">
        <v>2</v>
      </c>
      <c r="F15" s="8" t="s">
        <v>9</v>
      </c>
      <c r="G15" s="8" t="s">
        <v>10</v>
      </c>
      <c r="H15" s="8" t="s">
        <v>11</v>
      </c>
      <c r="I15" s="8" t="s">
        <v>17</v>
      </c>
      <c r="J15" s="8">
        <f t="shared" si="0"/>
        <v>2.90366269165247</v>
      </c>
      <c r="K15" s="8">
        <f t="shared" si="1"/>
        <v>24.118559071493625</v>
      </c>
      <c r="L15" s="18">
        <v>17</v>
      </c>
      <c r="M15" s="44">
        <f aca="true" t="shared" si="15" ref="M15:M37">ABS(K15-L15)</f>
        <v>7.118559071493625</v>
      </c>
      <c r="O15" s="11" t="s">
        <v>19</v>
      </c>
      <c r="P15" s="12" t="s">
        <v>10</v>
      </c>
      <c r="Q15" s="19">
        <v>71.6</v>
      </c>
      <c r="R15" s="15"/>
      <c r="S15" s="7">
        <v>2</v>
      </c>
      <c r="T15" s="8" t="s">
        <v>9</v>
      </c>
      <c r="U15" s="8" t="s">
        <v>10</v>
      </c>
      <c r="V15" s="8" t="s">
        <v>11</v>
      </c>
      <c r="W15" s="8" t="s">
        <v>17</v>
      </c>
      <c r="X15" s="8">
        <f t="shared" si="2"/>
        <v>2.7458225667528</v>
      </c>
      <c r="Y15" s="8">
        <f t="shared" si="3"/>
        <v>24.47678368141148</v>
      </c>
      <c r="Z15" s="18">
        <v>17.6</v>
      </c>
      <c r="AA15" s="44">
        <f aca="true" t="shared" si="16" ref="AA15:AA37">ABS(Y15-Z15)</f>
        <v>6.876783681411478</v>
      </c>
      <c r="AC15" s="11" t="s">
        <v>19</v>
      </c>
      <c r="AD15" s="12" t="s">
        <v>10</v>
      </c>
      <c r="AE15" s="19">
        <v>75.7</v>
      </c>
      <c r="AG15" s="7">
        <v>2</v>
      </c>
      <c r="AH15" s="8" t="s">
        <v>9</v>
      </c>
      <c r="AI15" s="8" t="s">
        <v>10</v>
      </c>
      <c r="AJ15" s="8" t="s">
        <v>11</v>
      </c>
      <c r="AK15" s="8" t="s">
        <v>17</v>
      </c>
      <c r="AL15" s="8">
        <f t="shared" si="4"/>
        <v>2.7580445544554455</v>
      </c>
      <c r="AM15" s="8">
        <f t="shared" si="5"/>
        <v>24.380967918778364</v>
      </c>
      <c r="AN15" s="18">
        <v>19</v>
      </c>
      <c r="AO15" s="44">
        <f aca="true" t="shared" si="17" ref="AO15:AO37">ABS(AM15-AN15)</f>
        <v>5.380967918778364</v>
      </c>
      <c r="AQ15" s="11" t="s">
        <v>19</v>
      </c>
      <c r="AR15" s="12" t="s">
        <v>10</v>
      </c>
      <c r="AS15" s="19">
        <v>75.9</v>
      </c>
      <c r="AU15" s="7">
        <v>2</v>
      </c>
      <c r="AV15" s="8" t="s">
        <v>9</v>
      </c>
      <c r="AW15" s="8" t="s">
        <v>10</v>
      </c>
      <c r="AX15" s="8" t="s">
        <v>11</v>
      </c>
      <c r="AY15" s="8" t="s">
        <v>17</v>
      </c>
      <c r="AZ15" s="8">
        <f t="shared" si="6"/>
        <v>3.065748987854251</v>
      </c>
      <c r="BA15" s="8">
        <f aca="true" t="shared" si="18" ref="BA15:BA37">DEGREES(ATAN(AR$7/(2*AZ15)))</f>
        <v>22.18223078902395</v>
      </c>
      <c r="BB15" s="18">
        <v>20</v>
      </c>
      <c r="BC15" s="44">
        <f aca="true" t="shared" si="19" ref="BC15:BC37">ABS(BA15-BB15)</f>
        <v>2.1822307890239507</v>
      </c>
      <c r="BE15" s="11" t="s">
        <v>19</v>
      </c>
      <c r="BF15" s="12" t="s">
        <v>10</v>
      </c>
      <c r="BG15" s="19">
        <v>74.9</v>
      </c>
      <c r="BI15" s="7">
        <v>2</v>
      </c>
      <c r="BJ15" s="8" t="s">
        <v>9</v>
      </c>
      <c r="BK15" s="8" t="s">
        <v>10</v>
      </c>
      <c r="BL15" s="8" t="s">
        <v>11</v>
      </c>
      <c r="BM15" s="8" t="s">
        <v>17</v>
      </c>
      <c r="BN15" s="8">
        <f t="shared" si="7"/>
        <v>2.8787878787878785</v>
      </c>
      <c r="BO15" s="8">
        <f t="shared" si="8"/>
        <v>23.470993118160884</v>
      </c>
      <c r="BP15" s="18">
        <v>18</v>
      </c>
      <c r="BQ15" s="8">
        <f aca="true" t="shared" si="20" ref="BQ15:BQ37">ABS(BO15-BP15)</f>
        <v>5.470993118160884</v>
      </c>
      <c r="BS15" s="11" t="s">
        <v>19</v>
      </c>
      <c r="BT15" s="12" t="s">
        <v>10</v>
      </c>
      <c r="BU15" s="19">
        <v>74.3</v>
      </c>
      <c r="BW15" s="7">
        <v>2</v>
      </c>
      <c r="BX15" s="8" t="s">
        <v>9</v>
      </c>
      <c r="BY15" s="8" t="s">
        <v>10</v>
      </c>
      <c r="BZ15" s="8" t="s">
        <v>11</v>
      </c>
      <c r="CA15" s="8" t="s">
        <v>17</v>
      </c>
      <c r="CB15" s="8">
        <f t="shared" si="9"/>
        <v>2.8646362098138742</v>
      </c>
      <c r="CC15" s="8">
        <f t="shared" si="10"/>
        <v>23.574318526919303</v>
      </c>
      <c r="CD15" s="18">
        <v>19</v>
      </c>
      <c r="CE15" s="8">
        <f aca="true" t="shared" si="21" ref="CE15:CE37">ABS(CC15-CD15)</f>
        <v>4.574318526919303</v>
      </c>
      <c r="CG15" s="11" t="s">
        <v>19</v>
      </c>
      <c r="CH15" s="12" t="s">
        <v>10</v>
      </c>
      <c r="CI15" s="19">
        <v>72.4</v>
      </c>
      <c r="CK15" s="7">
        <v>2</v>
      </c>
      <c r="CL15" s="8" t="s">
        <v>9</v>
      </c>
      <c r="CM15" s="8" t="s">
        <v>10</v>
      </c>
      <c r="CN15" s="8" t="s">
        <v>11</v>
      </c>
      <c r="CO15" s="8" t="s">
        <v>17</v>
      </c>
      <c r="CP15" s="8">
        <f t="shared" si="11"/>
        <v>2.75331914893617</v>
      </c>
      <c r="CQ15" s="8">
        <f t="shared" si="12"/>
        <v>24.417929688088787</v>
      </c>
      <c r="CR15" s="18">
        <v>18</v>
      </c>
      <c r="CS15" s="8">
        <f aca="true" t="shared" si="22" ref="CS15:CS37">ABS(CQ15-CR15)</f>
        <v>6.417929688088787</v>
      </c>
      <c r="CU15" s="11" t="s">
        <v>19</v>
      </c>
      <c r="CV15" s="12" t="s">
        <v>10</v>
      </c>
      <c r="CW15" s="19">
        <v>74.1</v>
      </c>
      <c r="CY15" s="7">
        <v>2</v>
      </c>
      <c r="CZ15" s="8" t="s">
        <v>9</v>
      </c>
      <c r="DA15" s="8" t="s">
        <v>10</v>
      </c>
      <c r="DB15" s="8" t="s">
        <v>11</v>
      </c>
      <c r="DC15" s="8" t="s">
        <v>17</v>
      </c>
      <c r="DD15" s="8">
        <f t="shared" si="13"/>
        <v>2.863091216216216</v>
      </c>
      <c r="DE15" s="8">
        <f t="shared" si="14"/>
        <v>23.58565092965875</v>
      </c>
      <c r="DF15" s="18">
        <v>18</v>
      </c>
      <c r="DG15" s="8">
        <f aca="true" t="shared" si="23" ref="DG15:DG37">ABS(DE15-DF15)</f>
        <v>5.585650929658751</v>
      </c>
    </row>
    <row r="16" spans="1:111" ht="12.75" customHeight="1">
      <c r="A16" s="11" t="s">
        <v>20</v>
      </c>
      <c r="B16" s="13" t="s">
        <v>17</v>
      </c>
      <c r="C16" s="19">
        <v>7.9</v>
      </c>
      <c r="E16" s="7">
        <v>3</v>
      </c>
      <c r="F16" s="8" t="s">
        <v>9</v>
      </c>
      <c r="G16" s="8" t="s">
        <v>17</v>
      </c>
      <c r="H16" s="8" t="s">
        <v>10</v>
      </c>
      <c r="I16" s="8" t="s">
        <v>11</v>
      </c>
      <c r="J16" s="8">
        <f t="shared" si="0"/>
        <v>3.9798977853492334</v>
      </c>
      <c r="K16" s="8">
        <f t="shared" si="1"/>
        <v>18.089189280018417</v>
      </c>
      <c r="L16" s="18">
        <v>12</v>
      </c>
      <c r="M16" s="44">
        <f t="shared" si="15"/>
        <v>6.089189280018417</v>
      </c>
      <c r="O16" s="11" t="s">
        <v>20</v>
      </c>
      <c r="P16" s="13" t="s">
        <v>17</v>
      </c>
      <c r="Q16" s="19">
        <v>7.7</v>
      </c>
      <c r="R16" s="15"/>
      <c r="S16" s="7">
        <v>3</v>
      </c>
      <c r="T16" s="8" t="s">
        <v>9</v>
      </c>
      <c r="U16" s="8" t="s">
        <v>17</v>
      </c>
      <c r="V16" s="8" t="s">
        <v>10</v>
      </c>
      <c r="W16" s="8" t="s">
        <v>11</v>
      </c>
      <c r="X16" s="8">
        <f t="shared" si="2"/>
        <v>3.7659776055124894</v>
      </c>
      <c r="Y16" s="8">
        <f t="shared" si="3"/>
        <v>18.361992672995278</v>
      </c>
      <c r="Z16" s="18">
        <v>12.9</v>
      </c>
      <c r="AA16" s="44">
        <f t="shared" si="16"/>
        <v>5.461992672995278</v>
      </c>
      <c r="AC16" s="11" t="s">
        <v>20</v>
      </c>
      <c r="AD16" s="13" t="s">
        <v>17</v>
      </c>
      <c r="AE16" s="19">
        <v>8.1</v>
      </c>
      <c r="AG16" s="7">
        <v>3</v>
      </c>
      <c r="AH16" s="8" t="s">
        <v>9</v>
      </c>
      <c r="AI16" s="8" t="s">
        <v>17</v>
      </c>
      <c r="AJ16" s="8" t="s">
        <v>10</v>
      </c>
      <c r="AK16" s="8" t="s">
        <v>11</v>
      </c>
      <c r="AL16" s="8">
        <f t="shared" si="4"/>
        <v>3.79170792079208</v>
      </c>
      <c r="AM16" s="8">
        <f t="shared" si="5"/>
        <v>18.245669162352694</v>
      </c>
      <c r="AN16" s="18">
        <v>14</v>
      </c>
      <c r="AO16" s="44">
        <f t="shared" si="17"/>
        <v>4.245669162352694</v>
      </c>
      <c r="AQ16" s="11" t="s">
        <v>20</v>
      </c>
      <c r="AR16" s="13" t="s">
        <v>17</v>
      </c>
      <c r="AS16" s="19">
        <v>8.5</v>
      </c>
      <c r="AU16" s="7">
        <v>3</v>
      </c>
      <c r="AV16" s="8" t="s">
        <v>9</v>
      </c>
      <c r="AW16" s="8" t="s">
        <v>17</v>
      </c>
      <c r="AX16" s="8" t="s">
        <v>10</v>
      </c>
      <c r="AY16" s="8" t="s">
        <v>11</v>
      </c>
      <c r="AZ16" s="8">
        <f t="shared" si="6"/>
        <v>4.192874493927125</v>
      </c>
      <c r="BA16" s="8">
        <f t="shared" si="18"/>
        <v>16.60062529789924</v>
      </c>
      <c r="BB16" s="18">
        <v>16</v>
      </c>
      <c r="BC16" s="44">
        <f t="shared" si="19"/>
        <v>0.6006252978992386</v>
      </c>
      <c r="BE16" s="11" t="s">
        <v>20</v>
      </c>
      <c r="BF16" s="13" t="s">
        <v>17</v>
      </c>
      <c r="BG16" s="19">
        <v>8</v>
      </c>
      <c r="BI16" s="7">
        <v>3</v>
      </c>
      <c r="BJ16" s="8" t="s">
        <v>9</v>
      </c>
      <c r="BK16" s="8" t="s">
        <v>17</v>
      </c>
      <c r="BL16" s="8" t="s">
        <v>10</v>
      </c>
      <c r="BM16" s="8" t="s">
        <v>11</v>
      </c>
      <c r="BN16" s="8">
        <f t="shared" si="7"/>
        <v>3.953535353535354</v>
      </c>
      <c r="BO16" s="8">
        <f t="shared" si="8"/>
        <v>17.545533035483142</v>
      </c>
      <c r="BP16" s="18">
        <v>13.5</v>
      </c>
      <c r="BQ16" s="8">
        <f t="shared" si="20"/>
        <v>4.0455330354831425</v>
      </c>
      <c r="BS16" s="11" t="s">
        <v>20</v>
      </c>
      <c r="BT16" s="13" t="s">
        <v>17</v>
      </c>
      <c r="BU16" s="19">
        <v>7.8</v>
      </c>
      <c r="BW16" s="7">
        <v>3</v>
      </c>
      <c r="BX16" s="8" t="s">
        <v>9</v>
      </c>
      <c r="BY16" s="8" t="s">
        <v>17</v>
      </c>
      <c r="BZ16" s="8" t="s">
        <v>10</v>
      </c>
      <c r="CA16" s="8" t="s">
        <v>11</v>
      </c>
      <c r="CB16" s="8">
        <f t="shared" si="9"/>
        <v>3.940016920473773</v>
      </c>
      <c r="CC16" s="8">
        <f t="shared" si="10"/>
        <v>17.602021635014815</v>
      </c>
      <c r="CD16" s="18">
        <v>14</v>
      </c>
      <c r="CE16" s="8">
        <f t="shared" si="21"/>
        <v>3.6020216350148146</v>
      </c>
      <c r="CG16" s="11" t="s">
        <v>20</v>
      </c>
      <c r="CH16" s="13" t="s">
        <v>17</v>
      </c>
      <c r="CI16" s="19">
        <v>7.9</v>
      </c>
      <c r="CK16" s="7">
        <v>3</v>
      </c>
      <c r="CL16" s="8" t="s">
        <v>9</v>
      </c>
      <c r="CM16" s="8" t="s">
        <v>17</v>
      </c>
      <c r="CN16" s="8" t="s">
        <v>10</v>
      </c>
      <c r="CO16" s="8" t="s">
        <v>11</v>
      </c>
      <c r="CP16" s="8">
        <f t="shared" si="11"/>
        <v>3.772042553191489</v>
      </c>
      <c r="CQ16" s="8">
        <f t="shared" si="12"/>
        <v>18.334444991794367</v>
      </c>
      <c r="CR16" s="18">
        <v>13</v>
      </c>
      <c r="CS16" s="8">
        <f t="shared" si="22"/>
        <v>5.334444991794367</v>
      </c>
      <c r="CU16" s="11" t="s">
        <v>20</v>
      </c>
      <c r="CV16" s="13" t="s">
        <v>17</v>
      </c>
      <c r="CW16" s="19">
        <v>8</v>
      </c>
      <c r="CY16" s="7">
        <v>3</v>
      </c>
      <c r="CZ16" s="8" t="s">
        <v>9</v>
      </c>
      <c r="DA16" s="8" t="s">
        <v>17</v>
      </c>
      <c r="DB16" s="8" t="s">
        <v>10</v>
      </c>
      <c r="DC16" s="8" t="s">
        <v>11</v>
      </c>
      <c r="DD16" s="8">
        <f t="shared" si="13"/>
        <v>3.927027027027026</v>
      </c>
      <c r="DE16" s="8">
        <f t="shared" si="14"/>
        <v>17.656634456613013</v>
      </c>
      <c r="DF16" s="18">
        <v>14</v>
      </c>
      <c r="DG16" s="8">
        <f t="shared" si="23"/>
        <v>3.6566344566130127</v>
      </c>
    </row>
    <row r="17" spans="1:111" ht="12.75" customHeight="1">
      <c r="A17" s="11" t="s">
        <v>21</v>
      </c>
      <c r="B17" s="12" t="s">
        <v>11</v>
      </c>
      <c r="C17" s="19">
        <v>10</v>
      </c>
      <c r="E17" s="7">
        <v>4</v>
      </c>
      <c r="F17" s="8" t="s">
        <v>9</v>
      </c>
      <c r="G17" s="8" t="s">
        <v>17</v>
      </c>
      <c r="H17" s="8" t="s">
        <v>11</v>
      </c>
      <c r="I17" s="8" t="s">
        <v>10</v>
      </c>
      <c r="J17" s="8">
        <f t="shared" si="0"/>
        <v>4.9881601362862</v>
      </c>
      <c r="K17" s="8">
        <f t="shared" si="1"/>
        <v>14.607331476824589</v>
      </c>
      <c r="L17" s="18">
        <v>11.5</v>
      </c>
      <c r="M17" s="44">
        <f t="shared" si="15"/>
        <v>3.107331476824589</v>
      </c>
      <c r="O17" s="11" t="s">
        <v>21</v>
      </c>
      <c r="P17" s="12" t="s">
        <v>11</v>
      </c>
      <c r="Q17" s="19">
        <v>9.6</v>
      </c>
      <c r="R17" s="15"/>
      <c r="S17" s="7">
        <v>4</v>
      </c>
      <c r="T17" s="8" t="s">
        <v>9</v>
      </c>
      <c r="U17" s="8" t="s">
        <v>17</v>
      </c>
      <c r="V17" s="8" t="s">
        <v>11</v>
      </c>
      <c r="W17" s="8" t="s">
        <v>10</v>
      </c>
      <c r="X17" s="8">
        <f t="shared" si="2"/>
        <v>4.727217915590008</v>
      </c>
      <c r="Y17" s="8">
        <f t="shared" si="3"/>
        <v>14.811500565650197</v>
      </c>
      <c r="Z17" s="18">
        <v>10.5</v>
      </c>
      <c r="AA17" s="44">
        <f t="shared" si="16"/>
        <v>4.3115005656501975</v>
      </c>
      <c r="AC17" s="11" t="s">
        <v>21</v>
      </c>
      <c r="AD17" s="12" t="s">
        <v>11</v>
      </c>
      <c r="AE17" s="19">
        <v>10.1</v>
      </c>
      <c r="AG17" s="7">
        <v>4</v>
      </c>
      <c r="AH17" s="8" t="s">
        <v>9</v>
      </c>
      <c r="AI17" s="8" t="s">
        <v>17</v>
      </c>
      <c r="AJ17" s="8" t="s">
        <v>11</v>
      </c>
      <c r="AK17" s="8" t="s">
        <v>10</v>
      </c>
      <c r="AL17" s="8">
        <f t="shared" si="4"/>
        <v>4.765965346534654</v>
      </c>
      <c r="AM17" s="8">
        <f t="shared" si="5"/>
        <v>14.69631515097848</v>
      </c>
      <c r="AN17" s="18">
        <v>12</v>
      </c>
      <c r="AO17" s="44">
        <f t="shared" si="17"/>
        <v>2.6963151509784797</v>
      </c>
      <c r="AQ17" s="11" t="s">
        <v>21</v>
      </c>
      <c r="AR17" s="12" t="s">
        <v>11</v>
      </c>
      <c r="AS17" s="19">
        <v>10.7</v>
      </c>
      <c r="AU17" s="7">
        <v>4</v>
      </c>
      <c r="AV17" s="8" t="s">
        <v>9</v>
      </c>
      <c r="AW17" s="8" t="s">
        <v>17</v>
      </c>
      <c r="AX17" s="8" t="s">
        <v>11</v>
      </c>
      <c r="AY17" s="8" t="s">
        <v>10</v>
      </c>
      <c r="AZ17" s="8">
        <f t="shared" si="6"/>
        <v>5.248744939271255</v>
      </c>
      <c r="BA17" s="8">
        <f t="shared" si="18"/>
        <v>13.395584704601974</v>
      </c>
      <c r="BB17" s="18">
        <v>13</v>
      </c>
      <c r="BC17" s="44">
        <f t="shared" si="19"/>
        <v>0.3955847046019745</v>
      </c>
      <c r="BE17" s="11" t="s">
        <v>21</v>
      </c>
      <c r="BF17" s="12" t="s">
        <v>11</v>
      </c>
      <c r="BG17" s="19">
        <v>8.3</v>
      </c>
      <c r="BI17" s="7">
        <v>4</v>
      </c>
      <c r="BJ17" s="8" t="s">
        <v>9</v>
      </c>
      <c r="BK17" s="8" t="s">
        <v>17</v>
      </c>
      <c r="BL17" s="8" t="s">
        <v>11</v>
      </c>
      <c r="BM17" s="8" t="s">
        <v>10</v>
      </c>
      <c r="BN17" s="8">
        <f t="shared" si="7"/>
        <v>5.018686868686867</v>
      </c>
      <c r="BO17" s="8">
        <f t="shared" si="8"/>
        <v>13.986035209409831</v>
      </c>
      <c r="BP17" s="18">
        <v>12</v>
      </c>
      <c r="BQ17" s="8">
        <f t="shared" si="20"/>
        <v>1.986035209409831</v>
      </c>
      <c r="BS17" s="11" t="s">
        <v>21</v>
      </c>
      <c r="BT17" s="12" t="s">
        <v>11</v>
      </c>
      <c r="BU17" s="19">
        <v>8.2</v>
      </c>
      <c r="BW17" s="7">
        <v>4</v>
      </c>
      <c r="BX17" s="8" t="s">
        <v>9</v>
      </c>
      <c r="BY17" s="8" t="s">
        <v>17</v>
      </c>
      <c r="BZ17" s="8" t="s">
        <v>11</v>
      </c>
      <c r="CA17" s="8" t="s">
        <v>10</v>
      </c>
      <c r="CB17" s="8">
        <f t="shared" si="9"/>
        <v>5.002538071065989</v>
      </c>
      <c r="CC17" s="8">
        <f t="shared" si="10"/>
        <v>14.029403405938671</v>
      </c>
      <c r="CD17" s="18">
        <v>12</v>
      </c>
      <c r="CE17" s="8">
        <f t="shared" si="21"/>
        <v>2.0294034059386714</v>
      </c>
      <c r="CG17" s="11" t="s">
        <v>21</v>
      </c>
      <c r="CH17" s="12" t="s">
        <v>11</v>
      </c>
      <c r="CI17" s="19">
        <v>9.9</v>
      </c>
      <c r="CK17" s="7">
        <v>4</v>
      </c>
      <c r="CL17" s="8" t="s">
        <v>9</v>
      </c>
      <c r="CM17" s="8" t="s">
        <v>17</v>
      </c>
      <c r="CN17" s="8" t="s">
        <v>11</v>
      </c>
      <c r="CO17" s="8" t="s">
        <v>10</v>
      </c>
      <c r="CP17" s="8">
        <f t="shared" si="11"/>
        <v>4.729489361702126</v>
      </c>
      <c r="CQ17" s="8">
        <f t="shared" si="12"/>
        <v>14.804699498701481</v>
      </c>
      <c r="CR17" s="18">
        <v>10.5</v>
      </c>
      <c r="CS17" s="8">
        <f t="shared" si="22"/>
        <v>4.304699498701481</v>
      </c>
      <c r="CU17" s="11" t="s">
        <v>21</v>
      </c>
      <c r="CV17" s="12" t="s">
        <v>11</v>
      </c>
      <c r="CW17" s="19">
        <v>8.2</v>
      </c>
      <c r="CY17" s="7">
        <v>4</v>
      </c>
      <c r="CZ17" s="8" t="s">
        <v>9</v>
      </c>
      <c r="DA17" s="8" t="s">
        <v>17</v>
      </c>
      <c r="DB17" s="8" t="s">
        <v>11</v>
      </c>
      <c r="DC17" s="8" t="s">
        <v>10</v>
      </c>
      <c r="DD17" s="8">
        <f t="shared" si="13"/>
        <v>4.984543918918918</v>
      </c>
      <c r="DE17" s="8">
        <f t="shared" si="14"/>
        <v>14.078038857498301</v>
      </c>
      <c r="DF17" s="18">
        <v>12</v>
      </c>
      <c r="DG17" s="8">
        <f t="shared" si="23"/>
        <v>2.078038857498301</v>
      </c>
    </row>
    <row r="18" spans="1:111" ht="12.75" customHeight="1">
      <c r="A18" s="11" t="s">
        <v>23</v>
      </c>
      <c r="B18" s="30" t="s">
        <v>22</v>
      </c>
      <c r="C18" s="19">
        <v>3.2</v>
      </c>
      <c r="E18" s="7">
        <v>5</v>
      </c>
      <c r="F18" s="8" t="s">
        <v>9</v>
      </c>
      <c r="G18" s="8" t="s">
        <v>11</v>
      </c>
      <c r="H18" s="8" t="s">
        <v>10</v>
      </c>
      <c r="I18" s="8" t="s">
        <v>17</v>
      </c>
      <c r="J18" s="8">
        <f t="shared" si="0"/>
        <v>3.9119250425894374</v>
      </c>
      <c r="K18" s="8">
        <f t="shared" si="1"/>
        <v>18.382535029833488</v>
      </c>
      <c r="L18" s="18">
        <v>12</v>
      </c>
      <c r="M18" s="44">
        <f t="shared" si="15"/>
        <v>6.3825350298334875</v>
      </c>
      <c r="O18" s="7" t="s">
        <v>23</v>
      </c>
      <c r="P18" s="12" t="s">
        <v>22</v>
      </c>
      <c r="Q18" s="28">
        <v>3.2</v>
      </c>
      <c r="R18" s="15"/>
      <c r="S18" s="7">
        <v>5</v>
      </c>
      <c r="T18" s="8" t="s">
        <v>9</v>
      </c>
      <c r="U18" s="8" t="s">
        <v>11</v>
      </c>
      <c r="V18" s="8" t="s">
        <v>10</v>
      </c>
      <c r="W18" s="8" t="s">
        <v>17</v>
      </c>
      <c r="X18" s="8">
        <f t="shared" si="2"/>
        <v>3.7070628768303187</v>
      </c>
      <c r="Y18" s="8">
        <f t="shared" si="3"/>
        <v>18.633806518606544</v>
      </c>
      <c r="Z18" s="18">
        <v>13</v>
      </c>
      <c r="AA18" s="44">
        <f t="shared" si="16"/>
        <v>5.633806518606544</v>
      </c>
      <c r="AC18" s="7" t="s">
        <v>23</v>
      </c>
      <c r="AD18" s="12" t="s">
        <v>22</v>
      </c>
      <c r="AE18" s="28">
        <v>3.1</v>
      </c>
      <c r="AG18" s="7">
        <v>5</v>
      </c>
      <c r="AH18" s="8" t="s">
        <v>9</v>
      </c>
      <c r="AI18" s="8" t="s">
        <v>11</v>
      </c>
      <c r="AJ18" s="8" t="s">
        <v>10</v>
      </c>
      <c r="AK18" s="8" t="s">
        <v>17</v>
      </c>
      <c r="AL18" s="8">
        <f t="shared" si="4"/>
        <v>3.73230198019802</v>
      </c>
      <c r="AM18" s="8">
        <f t="shared" si="5"/>
        <v>18.51641655167871</v>
      </c>
      <c r="AN18" s="18">
        <v>15</v>
      </c>
      <c r="AO18" s="44">
        <f t="shared" si="17"/>
        <v>3.5164165516787094</v>
      </c>
      <c r="AQ18" s="7" t="s">
        <v>23</v>
      </c>
      <c r="AR18" s="12" t="s">
        <v>22</v>
      </c>
      <c r="AS18" s="28">
        <v>3.4</v>
      </c>
      <c r="AU18" s="7">
        <v>5</v>
      </c>
      <c r="AV18" s="8" t="s">
        <v>9</v>
      </c>
      <c r="AW18" s="8" t="s">
        <v>11</v>
      </c>
      <c r="AX18" s="8" t="s">
        <v>10</v>
      </c>
      <c r="AY18" s="8" t="s">
        <v>17</v>
      </c>
      <c r="AZ18" s="8">
        <f t="shared" si="6"/>
        <v>4.12161943319838</v>
      </c>
      <c r="BA18" s="8">
        <f t="shared" si="18"/>
        <v>16.871440833497434</v>
      </c>
      <c r="BB18" s="18">
        <v>14.5</v>
      </c>
      <c r="BC18" s="44">
        <f t="shared" si="19"/>
        <v>2.3714408334974344</v>
      </c>
      <c r="BE18" s="7" t="s">
        <v>23</v>
      </c>
      <c r="BF18" s="12" t="s">
        <v>22</v>
      </c>
      <c r="BG18" s="28">
        <v>3.4</v>
      </c>
      <c r="BI18" s="7">
        <v>5</v>
      </c>
      <c r="BJ18" s="8" t="s">
        <v>9</v>
      </c>
      <c r="BK18" s="8" t="s">
        <v>11</v>
      </c>
      <c r="BL18" s="8" t="s">
        <v>10</v>
      </c>
      <c r="BM18" s="8" t="s">
        <v>17</v>
      </c>
      <c r="BN18" s="8">
        <f t="shared" si="7"/>
        <v>3.943939393939394</v>
      </c>
      <c r="BO18" s="8">
        <f t="shared" si="8"/>
        <v>17.58559480850862</v>
      </c>
      <c r="BP18" s="18">
        <v>13</v>
      </c>
      <c r="BQ18" s="8">
        <f t="shared" si="20"/>
        <v>4.5855948085086204</v>
      </c>
      <c r="BS18" s="7" t="s">
        <v>23</v>
      </c>
      <c r="BT18" s="12" t="s">
        <v>22</v>
      </c>
      <c r="BU18" s="28">
        <v>3.4</v>
      </c>
      <c r="BW18" s="7">
        <v>5</v>
      </c>
      <c r="BX18" s="8" t="s">
        <v>9</v>
      </c>
      <c r="BY18" s="8" t="s">
        <v>11</v>
      </c>
      <c r="BZ18" s="8" t="s">
        <v>10</v>
      </c>
      <c r="CA18" s="8" t="s">
        <v>17</v>
      </c>
      <c r="CB18" s="8">
        <f t="shared" si="9"/>
        <v>3.9271573604060914</v>
      </c>
      <c r="CC18" s="8">
        <f t="shared" si="10"/>
        <v>17.656084872491732</v>
      </c>
      <c r="CD18" s="18">
        <v>13.5</v>
      </c>
      <c r="CE18" s="8">
        <f t="shared" si="21"/>
        <v>4.156084872491732</v>
      </c>
      <c r="CG18" s="7" t="s">
        <v>23</v>
      </c>
      <c r="CH18" s="12" t="s">
        <v>22</v>
      </c>
      <c r="CI18" s="28">
        <v>3.1</v>
      </c>
      <c r="CK18" s="7">
        <v>5</v>
      </c>
      <c r="CL18" s="8" t="s">
        <v>9</v>
      </c>
      <c r="CM18" s="8" t="s">
        <v>11</v>
      </c>
      <c r="CN18" s="8" t="s">
        <v>10</v>
      </c>
      <c r="CO18" s="8" t="s">
        <v>17</v>
      </c>
      <c r="CP18" s="8">
        <f t="shared" si="11"/>
        <v>3.710765957446808</v>
      </c>
      <c r="CQ18" s="8">
        <f t="shared" si="12"/>
        <v>18.61649327870944</v>
      </c>
      <c r="CR18" s="18">
        <v>14</v>
      </c>
      <c r="CS18" s="8">
        <f t="shared" si="22"/>
        <v>4.6164932787094415</v>
      </c>
      <c r="CU18" s="7" t="s">
        <v>23</v>
      </c>
      <c r="CV18" s="12" t="s">
        <v>22</v>
      </c>
      <c r="CW18" s="28">
        <v>3.2</v>
      </c>
      <c r="CY18" s="7">
        <v>5</v>
      </c>
      <c r="CZ18" s="8" t="s">
        <v>9</v>
      </c>
      <c r="DA18" s="8" t="s">
        <v>11</v>
      </c>
      <c r="DB18" s="8" t="s">
        <v>10</v>
      </c>
      <c r="DC18" s="8" t="s">
        <v>17</v>
      </c>
      <c r="DD18" s="8">
        <f t="shared" si="13"/>
        <v>3.9206081081081074</v>
      </c>
      <c r="DE18" s="8">
        <f t="shared" si="14"/>
        <v>17.683742521323225</v>
      </c>
      <c r="DF18" s="18">
        <v>14.5</v>
      </c>
      <c r="DG18" s="8">
        <f t="shared" si="23"/>
        <v>3.183742521323225</v>
      </c>
    </row>
    <row r="19" spans="1:111" ht="12.75" customHeight="1" thickBot="1">
      <c r="A19" s="20" t="s">
        <v>30</v>
      </c>
      <c r="B19" s="21"/>
      <c r="C19" s="22">
        <f>SUM(C14:C18)</f>
        <v>117.4</v>
      </c>
      <c r="E19" s="7">
        <v>6</v>
      </c>
      <c r="F19" s="23" t="s">
        <v>9</v>
      </c>
      <c r="G19" s="23" t="s">
        <v>11</v>
      </c>
      <c r="H19" s="23" t="s">
        <v>17</v>
      </c>
      <c r="I19" s="23" t="s">
        <v>10</v>
      </c>
      <c r="J19" s="8">
        <f t="shared" si="0"/>
        <v>4.954173764906302</v>
      </c>
      <c r="K19" s="8">
        <f t="shared" si="1"/>
        <v>14.70321192663096</v>
      </c>
      <c r="L19" s="18">
        <v>10.5</v>
      </c>
      <c r="M19" s="44">
        <f t="shared" si="15"/>
        <v>4.20321192663096</v>
      </c>
      <c r="O19" s="20" t="s">
        <v>30</v>
      </c>
      <c r="P19" s="21"/>
      <c r="Q19" s="22">
        <f>SUM(Q14:Q18)</f>
        <v>116.1</v>
      </c>
      <c r="R19" s="3"/>
      <c r="S19" s="7">
        <v>6</v>
      </c>
      <c r="T19" s="23" t="s">
        <v>9</v>
      </c>
      <c r="U19" s="23" t="s">
        <v>11</v>
      </c>
      <c r="V19" s="23" t="s">
        <v>17</v>
      </c>
      <c r="W19" s="23" t="s">
        <v>10</v>
      </c>
      <c r="X19" s="8">
        <f t="shared" si="2"/>
        <v>4.697760551248923</v>
      </c>
      <c r="Y19" s="8">
        <f t="shared" si="3"/>
        <v>14.900257024232369</v>
      </c>
      <c r="Z19" s="18">
        <v>10</v>
      </c>
      <c r="AA19" s="44">
        <f t="shared" si="16"/>
        <v>4.900257024232369</v>
      </c>
      <c r="AC19" s="20" t="s">
        <v>30</v>
      </c>
      <c r="AD19" s="21"/>
      <c r="AE19" s="22">
        <f>SUM(AE14:AE18)</f>
        <v>121.19999999999999</v>
      </c>
      <c r="AG19" s="7">
        <v>6</v>
      </c>
      <c r="AH19" s="23" t="s">
        <v>9</v>
      </c>
      <c r="AI19" s="23" t="s">
        <v>11</v>
      </c>
      <c r="AJ19" s="23" t="s">
        <v>17</v>
      </c>
      <c r="AK19" s="23" t="s">
        <v>10</v>
      </c>
      <c r="AL19" s="8">
        <f t="shared" si="4"/>
        <v>4.736262376237625</v>
      </c>
      <c r="AM19" s="8">
        <f t="shared" si="5"/>
        <v>14.784456229478597</v>
      </c>
      <c r="AN19" s="18">
        <v>10</v>
      </c>
      <c r="AO19" s="44">
        <f t="shared" si="17"/>
        <v>4.784456229478597</v>
      </c>
      <c r="AQ19" s="20" t="s">
        <v>30</v>
      </c>
      <c r="AR19" s="21"/>
      <c r="AS19" s="22">
        <f>SUM(AS14:AS18)</f>
        <v>123.50000000000001</v>
      </c>
      <c r="AU19" s="7">
        <v>6</v>
      </c>
      <c r="AV19" s="23" t="s">
        <v>9</v>
      </c>
      <c r="AW19" s="23" t="s">
        <v>11</v>
      </c>
      <c r="AX19" s="23" t="s">
        <v>17</v>
      </c>
      <c r="AY19" s="23" t="s">
        <v>10</v>
      </c>
      <c r="AZ19" s="8">
        <f t="shared" si="6"/>
        <v>5.213117408906882</v>
      </c>
      <c r="BA19" s="8">
        <f t="shared" si="18"/>
        <v>13.483800692463985</v>
      </c>
      <c r="BB19" s="18">
        <v>12</v>
      </c>
      <c r="BC19" s="44">
        <f t="shared" si="19"/>
        <v>1.4838006924639853</v>
      </c>
      <c r="BE19" s="20" t="s">
        <v>30</v>
      </c>
      <c r="BF19" s="21"/>
      <c r="BG19" s="22">
        <f>SUM(BG14:BG18)</f>
        <v>118.80000000000001</v>
      </c>
      <c r="BI19" s="7">
        <v>6</v>
      </c>
      <c r="BJ19" s="23" t="s">
        <v>9</v>
      </c>
      <c r="BK19" s="23" t="s">
        <v>11</v>
      </c>
      <c r="BL19" s="23" t="s">
        <v>17</v>
      </c>
      <c r="BM19" s="23" t="s">
        <v>10</v>
      </c>
      <c r="BN19" s="8">
        <f t="shared" si="7"/>
        <v>5.013888888888888</v>
      </c>
      <c r="BO19" s="8">
        <f t="shared" si="8"/>
        <v>13.99889289987112</v>
      </c>
      <c r="BP19" s="18">
        <v>12.5</v>
      </c>
      <c r="BQ19" s="8">
        <f t="shared" si="20"/>
        <v>1.4988928998711195</v>
      </c>
      <c r="BS19" s="20" t="s">
        <v>30</v>
      </c>
      <c r="BT19" s="21"/>
      <c r="BU19" s="22">
        <f>SUM(BU14:BU18)</f>
        <v>118.2</v>
      </c>
      <c r="BW19" s="7">
        <v>6</v>
      </c>
      <c r="BX19" s="23" t="s">
        <v>9</v>
      </c>
      <c r="BY19" s="23" t="s">
        <v>11</v>
      </c>
      <c r="BZ19" s="23" t="s">
        <v>17</v>
      </c>
      <c r="CA19" s="23" t="s">
        <v>10</v>
      </c>
      <c r="CB19" s="8">
        <f t="shared" si="9"/>
        <v>4.996108291032148</v>
      </c>
      <c r="CC19" s="8">
        <f t="shared" si="10"/>
        <v>14.04674426607499</v>
      </c>
      <c r="CD19" s="18">
        <v>12</v>
      </c>
      <c r="CE19" s="8">
        <f t="shared" si="21"/>
        <v>2.04674426607499</v>
      </c>
      <c r="CG19" s="20" t="s">
        <v>30</v>
      </c>
      <c r="CH19" s="21"/>
      <c r="CI19" s="22">
        <f>SUM(CI14:CI18)</f>
        <v>117.50000000000001</v>
      </c>
      <c r="CK19" s="7">
        <v>6</v>
      </c>
      <c r="CL19" s="23" t="s">
        <v>9</v>
      </c>
      <c r="CM19" s="23" t="s">
        <v>11</v>
      </c>
      <c r="CN19" s="23" t="s">
        <v>17</v>
      </c>
      <c r="CO19" s="23" t="s">
        <v>10</v>
      </c>
      <c r="CP19" s="8">
        <f t="shared" si="11"/>
        <v>4.698851063829787</v>
      </c>
      <c r="CQ19" s="8">
        <f t="shared" si="12"/>
        <v>14.896952729796727</v>
      </c>
      <c r="CR19" s="18">
        <v>10</v>
      </c>
      <c r="CS19" s="8">
        <f t="shared" si="22"/>
        <v>4.896952729796727</v>
      </c>
      <c r="CU19" s="20" t="s">
        <v>30</v>
      </c>
      <c r="CV19" s="21"/>
      <c r="CW19" s="22">
        <f>SUM(CW14:CW18)</f>
        <v>118.4</v>
      </c>
      <c r="CY19" s="7">
        <v>6</v>
      </c>
      <c r="CZ19" s="23" t="s">
        <v>9</v>
      </c>
      <c r="DA19" s="23" t="s">
        <v>11</v>
      </c>
      <c r="DB19" s="23" t="s">
        <v>17</v>
      </c>
      <c r="DC19" s="23" t="s">
        <v>10</v>
      </c>
      <c r="DD19" s="8">
        <f t="shared" si="13"/>
        <v>4.981334459459459</v>
      </c>
      <c r="DE19" s="8">
        <f t="shared" si="14"/>
        <v>14.086748278121458</v>
      </c>
      <c r="DF19" s="18">
        <v>11.5</v>
      </c>
      <c r="DG19" s="8">
        <f t="shared" si="23"/>
        <v>2.5867482781214584</v>
      </c>
    </row>
    <row r="20" spans="5:111" ht="12.75">
      <c r="E20" s="7">
        <v>7</v>
      </c>
      <c r="F20" s="23" t="s">
        <v>10</v>
      </c>
      <c r="G20" s="23" t="s">
        <v>9</v>
      </c>
      <c r="H20" s="23" t="s">
        <v>17</v>
      </c>
      <c r="I20" s="23" t="s">
        <v>11</v>
      </c>
      <c r="J20" s="8">
        <f t="shared" si="0"/>
        <v>2.1559625212947187</v>
      </c>
      <c r="K20" s="8">
        <f t="shared" si="1"/>
        <v>31.08909220043945</v>
      </c>
      <c r="L20" s="18">
        <v>23</v>
      </c>
      <c r="M20" s="44">
        <f t="shared" si="15"/>
        <v>8.089092200439449</v>
      </c>
      <c r="S20" s="7">
        <v>7</v>
      </c>
      <c r="T20" s="23" t="s">
        <v>10</v>
      </c>
      <c r="U20" s="23" t="s">
        <v>9</v>
      </c>
      <c r="V20" s="23" t="s">
        <v>17</v>
      </c>
      <c r="W20" s="23" t="s">
        <v>11</v>
      </c>
      <c r="X20" s="8">
        <f t="shared" si="2"/>
        <v>2.0372954349698538</v>
      </c>
      <c r="Y20" s="8">
        <f t="shared" si="3"/>
        <v>31.53155230101159</v>
      </c>
      <c r="Z20" s="18">
        <v>22</v>
      </c>
      <c r="AA20" s="44">
        <f t="shared" si="16"/>
        <v>9.53155230101159</v>
      </c>
      <c r="AG20" s="7">
        <v>7</v>
      </c>
      <c r="AH20" s="23" t="s">
        <v>10</v>
      </c>
      <c r="AI20" s="23" t="s">
        <v>9</v>
      </c>
      <c r="AJ20" s="23" t="s">
        <v>17</v>
      </c>
      <c r="AK20" s="23" t="s">
        <v>11</v>
      </c>
      <c r="AL20" s="8">
        <f t="shared" si="4"/>
        <v>2.022896039603961</v>
      </c>
      <c r="AM20" s="8">
        <f t="shared" si="5"/>
        <v>31.712995830900677</v>
      </c>
      <c r="AN20" s="18">
        <v>25</v>
      </c>
      <c r="AO20" s="44">
        <f t="shared" si="17"/>
        <v>6.712995830900677</v>
      </c>
      <c r="AU20" s="7">
        <v>7</v>
      </c>
      <c r="AV20" s="23" t="s">
        <v>10</v>
      </c>
      <c r="AW20" s="23" t="s">
        <v>9</v>
      </c>
      <c r="AX20" s="23" t="s">
        <v>17</v>
      </c>
      <c r="AY20" s="23" t="s">
        <v>11</v>
      </c>
      <c r="AZ20" s="8">
        <f t="shared" si="6"/>
        <v>2.277085020242915</v>
      </c>
      <c r="BA20" s="8">
        <f t="shared" si="18"/>
        <v>28.76447216116659</v>
      </c>
      <c r="BB20" s="18">
        <v>28</v>
      </c>
      <c r="BC20" s="44">
        <f t="shared" si="19"/>
        <v>0.7644721611665908</v>
      </c>
      <c r="BI20" s="7">
        <v>7</v>
      </c>
      <c r="BJ20" s="23" t="s">
        <v>10</v>
      </c>
      <c r="BK20" s="23" t="s">
        <v>9</v>
      </c>
      <c r="BL20" s="23" t="s">
        <v>17</v>
      </c>
      <c r="BM20" s="23" t="s">
        <v>11</v>
      </c>
      <c r="BN20" s="8">
        <f t="shared" si="7"/>
        <v>2.0727272727272723</v>
      </c>
      <c r="BO20" s="8">
        <f t="shared" si="8"/>
        <v>31.092925542418303</v>
      </c>
      <c r="BP20" s="18">
        <v>28</v>
      </c>
      <c r="BQ20" s="8">
        <f t="shared" si="20"/>
        <v>3.0929255424183033</v>
      </c>
      <c r="BW20" s="7">
        <v>7</v>
      </c>
      <c r="BX20" s="23" t="s">
        <v>10</v>
      </c>
      <c r="BY20" s="23" t="s">
        <v>9</v>
      </c>
      <c r="BZ20" s="23" t="s">
        <v>17</v>
      </c>
      <c r="CA20" s="23" t="s">
        <v>11</v>
      </c>
      <c r="CB20" s="8">
        <f t="shared" si="9"/>
        <v>2.0705583756345174</v>
      </c>
      <c r="CC20" s="8">
        <f t="shared" si="10"/>
        <v>31.119459607913043</v>
      </c>
      <c r="CD20" s="18">
        <v>25</v>
      </c>
      <c r="CE20" s="8">
        <f t="shared" si="21"/>
        <v>6.119459607913043</v>
      </c>
      <c r="CK20" s="7">
        <v>7</v>
      </c>
      <c r="CL20" s="23" t="s">
        <v>10</v>
      </c>
      <c r="CM20" s="23" t="s">
        <v>9</v>
      </c>
      <c r="CN20" s="23" t="s">
        <v>17</v>
      </c>
      <c r="CO20" s="23" t="s">
        <v>11</v>
      </c>
      <c r="CP20" s="8">
        <f t="shared" si="11"/>
        <v>2.0455744680851065</v>
      </c>
      <c r="CQ20" s="8">
        <f t="shared" si="12"/>
        <v>31.428071029950644</v>
      </c>
      <c r="CR20" s="18">
        <v>23.5</v>
      </c>
      <c r="CS20" s="8">
        <f t="shared" si="22"/>
        <v>7.928071029950644</v>
      </c>
      <c r="CY20" s="7">
        <v>7</v>
      </c>
      <c r="CZ20" s="23" t="s">
        <v>10</v>
      </c>
      <c r="DA20" s="23" t="s">
        <v>9</v>
      </c>
      <c r="DB20" s="23" t="s">
        <v>17</v>
      </c>
      <c r="DC20" s="23" t="s">
        <v>11</v>
      </c>
      <c r="DD20" s="8">
        <f t="shared" si="13"/>
        <v>2.0767736486486483</v>
      </c>
      <c r="DE20" s="8">
        <f t="shared" si="14"/>
        <v>31.04353129678044</v>
      </c>
      <c r="DF20" s="18">
        <v>22.5</v>
      </c>
      <c r="DG20" s="8">
        <f t="shared" si="23"/>
        <v>8.54353129678044</v>
      </c>
    </row>
    <row r="21" spans="1:111" ht="12.75">
      <c r="A21" s="49" t="s">
        <v>13</v>
      </c>
      <c r="B21" s="49"/>
      <c r="E21" s="7">
        <v>8</v>
      </c>
      <c r="F21" s="23" t="s">
        <v>10</v>
      </c>
      <c r="G21" s="23" t="s">
        <v>9</v>
      </c>
      <c r="H21" s="23" t="s">
        <v>11</v>
      </c>
      <c r="I21" s="23" t="s">
        <v>17</v>
      </c>
      <c r="J21" s="8">
        <f t="shared" si="0"/>
        <v>2.1219761499148206</v>
      </c>
      <c r="K21" s="8">
        <f t="shared" si="1"/>
        <v>31.49315546438496</v>
      </c>
      <c r="L21" s="18">
        <v>24</v>
      </c>
      <c r="M21" s="44">
        <f t="shared" si="15"/>
        <v>7.493155464384959</v>
      </c>
      <c r="O21" s="49" t="str">
        <f>A21</f>
        <v>Table 2 Cylinder Center of Mass Heights</v>
      </c>
      <c r="P21" s="49"/>
      <c r="S21" s="7">
        <v>8</v>
      </c>
      <c r="T21" s="23" t="s">
        <v>10</v>
      </c>
      <c r="U21" s="23" t="s">
        <v>9</v>
      </c>
      <c r="V21" s="23" t="s">
        <v>11</v>
      </c>
      <c r="W21" s="23" t="s">
        <v>17</v>
      </c>
      <c r="X21" s="8">
        <f t="shared" si="2"/>
        <v>2.007838070628768</v>
      </c>
      <c r="Y21" s="8">
        <f t="shared" si="3"/>
        <v>31.904748185682998</v>
      </c>
      <c r="Z21" s="18">
        <v>23</v>
      </c>
      <c r="AA21" s="44">
        <f t="shared" si="16"/>
        <v>8.904748185682998</v>
      </c>
      <c r="AC21" s="49" t="str">
        <f>A21</f>
        <v>Table 2 Cylinder Center of Mass Heights</v>
      </c>
      <c r="AD21" s="49"/>
      <c r="AE21" s="14"/>
      <c r="AF21" s="14"/>
      <c r="AG21" s="7">
        <v>8</v>
      </c>
      <c r="AH21" s="23" t="s">
        <v>10</v>
      </c>
      <c r="AI21" s="23" t="s">
        <v>9</v>
      </c>
      <c r="AJ21" s="23" t="s">
        <v>11</v>
      </c>
      <c r="AK21" s="23" t="s">
        <v>17</v>
      </c>
      <c r="AL21" s="8">
        <f t="shared" si="4"/>
        <v>1.993193069306931</v>
      </c>
      <c r="AM21" s="8">
        <f t="shared" si="5"/>
        <v>32.093240501585974</v>
      </c>
      <c r="AN21" s="18">
        <v>26</v>
      </c>
      <c r="AO21" s="44">
        <f t="shared" si="17"/>
        <v>6.093240501585974</v>
      </c>
      <c r="AQ21" s="49" t="str">
        <f>A21</f>
        <v>Table 2 Cylinder Center of Mass Heights</v>
      </c>
      <c r="AR21" s="49"/>
      <c r="AS21" s="14"/>
      <c r="AT21" s="14"/>
      <c r="AU21" s="7">
        <v>8</v>
      </c>
      <c r="AV21" s="23" t="s">
        <v>10</v>
      </c>
      <c r="AW21" s="23" t="s">
        <v>9</v>
      </c>
      <c r="AX21" s="23" t="s">
        <v>11</v>
      </c>
      <c r="AY21" s="23" t="s">
        <v>17</v>
      </c>
      <c r="AZ21" s="8">
        <f t="shared" si="6"/>
        <v>2.241457489878542</v>
      </c>
      <c r="BA21" s="8">
        <f t="shared" si="18"/>
        <v>29.14722173811636</v>
      </c>
      <c r="BB21" s="18">
        <v>27</v>
      </c>
      <c r="BC21" s="44">
        <f t="shared" si="19"/>
        <v>2.147221738116361</v>
      </c>
      <c r="BE21" s="14" t="str">
        <f>A21</f>
        <v>Table 2 Cylinder Center of Mass Heights</v>
      </c>
      <c r="BF21" s="14"/>
      <c r="BG21" s="14"/>
      <c r="BH21" s="14"/>
      <c r="BI21" s="7">
        <v>8</v>
      </c>
      <c r="BJ21" s="23" t="s">
        <v>10</v>
      </c>
      <c r="BK21" s="23" t="s">
        <v>9</v>
      </c>
      <c r="BL21" s="23" t="s">
        <v>11</v>
      </c>
      <c r="BM21" s="23" t="s">
        <v>17</v>
      </c>
      <c r="BN21" s="8">
        <f t="shared" si="7"/>
        <v>2.0679292929292927</v>
      </c>
      <c r="BO21" s="8">
        <f t="shared" si="8"/>
        <v>31.151678210596575</v>
      </c>
      <c r="BP21" s="18">
        <v>29</v>
      </c>
      <c r="BQ21" s="8">
        <f t="shared" si="20"/>
        <v>2.1516782105965753</v>
      </c>
      <c r="BS21" s="14" t="str">
        <f>A21</f>
        <v>Table 2 Cylinder Center of Mass Heights</v>
      </c>
      <c r="BT21" s="14"/>
      <c r="BU21" s="14"/>
      <c r="BV21" s="14"/>
      <c r="BW21" s="7">
        <v>8</v>
      </c>
      <c r="BX21" s="23" t="s">
        <v>10</v>
      </c>
      <c r="BY21" s="23" t="s">
        <v>9</v>
      </c>
      <c r="BZ21" s="23" t="s">
        <v>11</v>
      </c>
      <c r="CA21" s="23" t="s">
        <v>17</v>
      </c>
      <c r="CB21" s="8">
        <f t="shared" si="9"/>
        <v>2.0641285956006765</v>
      </c>
      <c r="CC21" s="8">
        <f t="shared" si="10"/>
        <v>31.198360793797733</v>
      </c>
      <c r="CD21" s="18">
        <v>26</v>
      </c>
      <c r="CE21" s="8">
        <f t="shared" si="21"/>
        <v>5.1983607937977325</v>
      </c>
      <c r="CG21" s="14" t="str">
        <f>O21</f>
        <v>Table 2 Cylinder Center of Mass Heights</v>
      </c>
      <c r="CH21" s="14"/>
      <c r="CI21" s="14"/>
      <c r="CJ21" s="14"/>
      <c r="CK21" s="7">
        <v>8</v>
      </c>
      <c r="CL21" s="23" t="s">
        <v>10</v>
      </c>
      <c r="CM21" s="23" t="s">
        <v>9</v>
      </c>
      <c r="CN21" s="23" t="s">
        <v>11</v>
      </c>
      <c r="CO21" s="23" t="s">
        <v>17</v>
      </c>
      <c r="CP21" s="8">
        <f t="shared" si="11"/>
        <v>2.0149361702127657</v>
      </c>
      <c r="CQ21" s="8">
        <f t="shared" si="12"/>
        <v>31.81410116269326</v>
      </c>
      <c r="CR21" s="18">
        <v>23</v>
      </c>
      <c r="CS21" s="8">
        <f t="shared" si="22"/>
        <v>8.814101162693259</v>
      </c>
      <c r="CU21" s="14" t="str">
        <f>AC21</f>
        <v>Table 2 Cylinder Center of Mass Heights</v>
      </c>
      <c r="CV21" s="14"/>
      <c r="CW21" s="14"/>
      <c r="CX21" s="14"/>
      <c r="CY21" s="7">
        <v>8</v>
      </c>
      <c r="CZ21" s="23" t="s">
        <v>10</v>
      </c>
      <c r="DA21" s="23" t="s">
        <v>9</v>
      </c>
      <c r="DB21" s="23" t="s">
        <v>11</v>
      </c>
      <c r="DC21" s="23" t="s">
        <v>17</v>
      </c>
      <c r="DD21" s="8">
        <f t="shared" si="13"/>
        <v>2.073564189189189</v>
      </c>
      <c r="DE21" s="8">
        <f t="shared" si="14"/>
        <v>31.082697676110996</v>
      </c>
      <c r="DF21" s="18">
        <v>25</v>
      </c>
      <c r="DG21" s="8">
        <f t="shared" si="23"/>
        <v>6.082697676110996</v>
      </c>
    </row>
    <row r="22" spans="5:111" ht="13.5" thickBot="1">
      <c r="E22" s="7">
        <v>9</v>
      </c>
      <c r="F22" s="23" t="s">
        <v>10</v>
      </c>
      <c r="G22" s="23" t="s">
        <v>17</v>
      </c>
      <c r="H22" s="23" t="s">
        <v>9</v>
      </c>
      <c r="I22" s="23" t="s">
        <v>11</v>
      </c>
      <c r="J22" s="8">
        <f t="shared" si="0"/>
        <v>2.416524701873935</v>
      </c>
      <c r="K22" s="8">
        <f t="shared" si="1"/>
        <v>28.278591241899022</v>
      </c>
      <c r="L22" s="18">
        <v>20</v>
      </c>
      <c r="M22" s="44">
        <f t="shared" si="15"/>
        <v>8.278591241899022</v>
      </c>
      <c r="S22" s="7">
        <v>9</v>
      </c>
      <c r="T22" s="23" t="s">
        <v>10</v>
      </c>
      <c r="U22" s="23" t="s">
        <v>17</v>
      </c>
      <c r="V22" s="23" t="s">
        <v>9</v>
      </c>
      <c r="W22" s="23" t="s">
        <v>11</v>
      </c>
      <c r="X22" s="8">
        <f t="shared" si="2"/>
        <v>2.2900086132644275</v>
      </c>
      <c r="Y22" s="8">
        <f t="shared" si="3"/>
        <v>28.62789604110478</v>
      </c>
      <c r="Z22" s="18">
        <v>20</v>
      </c>
      <c r="AA22" s="44">
        <f t="shared" si="16"/>
        <v>8.62789604110478</v>
      </c>
      <c r="AG22" s="7">
        <v>9</v>
      </c>
      <c r="AH22" s="23" t="s">
        <v>10</v>
      </c>
      <c r="AI22" s="23" t="s">
        <v>17</v>
      </c>
      <c r="AJ22" s="23" t="s">
        <v>9</v>
      </c>
      <c r="AK22" s="23" t="s">
        <v>11</v>
      </c>
      <c r="AL22" s="8">
        <f t="shared" si="4"/>
        <v>2.2620049504950495</v>
      </c>
      <c r="AM22" s="8">
        <f t="shared" si="5"/>
        <v>28.925351491200377</v>
      </c>
      <c r="AN22" s="18">
        <v>24</v>
      </c>
      <c r="AO22" s="44">
        <f t="shared" si="17"/>
        <v>4.925351491200377</v>
      </c>
      <c r="AU22" s="7">
        <v>9</v>
      </c>
      <c r="AV22" s="23" t="s">
        <v>10</v>
      </c>
      <c r="AW22" s="23" t="s">
        <v>17</v>
      </c>
      <c r="AX22" s="23" t="s">
        <v>9</v>
      </c>
      <c r="AY22" s="23" t="s">
        <v>11</v>
      </c>
      <c r="AZ22" s="8">
        <f t="shared" si="6"/>
        <v>2.5442914979757085</v>
      </c>
      <c r="BA22" s="8">
        <f t="shared" si="18"/>
        <v>26.16469756453056</v>
      </c>
      <c r="BB22" s="18">
        <v>23</v>
      </c>
      <c r="BC22" s="44">
        <f t="shared" si="19"/>
        <v>3.1646975645305595</v>
      </c>
      <c r="BI22" s="7">
        <v>9</v>
      </c>
      <c r="BJ22" s="23" t="s">
        <v>10</v>
      </c>
      <c r="BK22" s="23" t="s">
        <v>17</v>
      </c>
      <c r="BL22" s="23" t="s">
        <v>9</v>
      </c>
      <c r="BM22" s="23" t="s">
        <v>11</v>
      </c>
      <c r="BN22" s="8">
        <f t="shared" si="7"/>
        <v>2.331818181818182</v>
      </c>
      <c r="BO22" s="8">
        <f t="shared" si="8"/>
        <v>28.1940846683767</v>
      </c>
      <c r="BP22" s="18">
        <v>25.5</v>
      </c>
      <c r="BQ22" s="8">
        <f t="shared" si="20"/>
        <v>2.6940846683767</v>
      </c>
      <c r="BW22" s="7">
        <v>9</v>
      </c>
      <c r="BX22" s="23" t="s">
        <v>10</v>
      </c>
      <c r="BY22" s="23" t="s">
        <v>17</v>
      </c>
      <c r="BZ22" s="23" t="s">
        <v>9</v>
      </c>
      <c r="CA22" s="23" t="s">
        <v>11</v>
      </c>
      <c r="CB22" s="8">
        <f t="shared" si="9"/>
        <v>2.339001692047377</v>
      </c>
      <c r="CC22" s="8">
        <f t="shared" si="10"/>
        <v>28.120761579389526</v>
      </c>
      <c r="CD22" s="18">
        <v>23</v>
      </c>
      <c r="CE22" s="8">
        <f t="shared" si="21"/>
        <v>5.1207615793895265</v>
      </c>
      <c r="CK22" s="7">
        <v>9</v>
      </c>
      <c r="CL22" s="23" t="s">
        <v>10</v>
      </c>
      <c r="CM22" s="23" t="s">
        <v>17</v>
      </c>
      <c r="CN22" s="23" t="s">
        <v>9</v>
      </c>
      <c r="CO22" s="23" t="s">
        <v>11</v>
      </c>
      <c r="CP22" s="8">
        <f t="shared" si="11"/>
        <v>2.2952765957446806</v>
      </c>
      <c r="CQ22" s="8">
        <f t="shared" si="12"/>
        <v>28.572564209462872</v>
      </c>
      <c r="CR22" s="18">
        <v>20.5</v>
      </c>
      <c r="CS22" s="8">
        <f t="shared" si="22"/>
        <v>8.072564209462872</v>
      </c>
      <c r="CY22" s="7">
        <v>9</v>
      </c>
      <c r="CZ22" s="23" t="s">
        <v>10</v>
      </c>
      <c r="DA22" s="23" t="s">
        <v>17</v>
      </c>
      <c r="DB22" s="23" t="s">
        <v>9</v>
      </c>
      <c r="DC22" s="23" t="s">
        <v>11</v>
      </c>
      <c r="DD22" s="8">
        <f t="shared" si="13"/>
        <v>2.3479729729729724</v>
      </c>
      <c r="DE22" s="8">
        <f t="shared" si="14"/>
        <v>28.02968098228337</v>
      </c>
      <c r="DF22" s="18">
        <v>22</v>
      </c>
      <c r="DG22" s="8">
        <f t="shared" si="23"/>
        <v>6.02968098228337</v>
      </c>
    </row>
    <row r="23" spans="1:111" ht="12.75">
      <c r="A23" s="4" t="s">
        <v>0</v>
      </c>
      <c r="B23" s="6" t="s">
        <v>1</v>
      </c>
      <c r="E23" s="7">
        <v>10</v>
      </c>
      <c r="F23" s="23" t="s">
        <v>10</v>
      </c>
      <c r="G23" s="23" t="s">
        <v>17</v>
      </c>
      <c r="H23" s="23" t="s">
        <v>11</v>
      </c>
      <c r="I23" s="23" t="s">
        <v>9</v>
      </c>
      <c r="J23" s="8">
        <f t="shared" si="0"/>
        <v>2.6431005110732535</v>
      </c>
      <c r="K23" s="8">
        <f t="shared" si="1"/>
        <v>26.190109367623744</v>
      </c>
      <c r="L23" s="18">
        <v>19</v>
      </c>
      <c r="M23" s="44">
        <f t="shared" si="15"/>
        <v>7.190109367623744</v>
      </c>
      <c r="O23" s="4" t="s">
        <v>0</v>
      </c>
      <c r="P23" s="6" t="s">
        <v>1</v>
      </c>
      <c r="S23" s="7">
        <v>10</v>
      </c>
      <c r="T23" s="23" t="s">
        <v>10</v>
      </c>
      <c r="U23" s="23" t="s">
        <v>17</v>
      </c>
      <c r="V23" s="23" t="s">
        <v>11</v>
      </c>
      <c r="W23" s="23" t="s">
        <v>9</v>
      </c>
      <c r="X23" s="8">
        <f t="shared" si="2"/>
        <v>2.513264427217916</v>
      </c>
      <c r="Y23" s="8">
        <f t="shared" si="3"/>
        <v>26.443966006684704</v>
      </c>
      <c r="Z23" s="18">
        <v>18.1</v>
      </c>
      <c r="AA23" s="44">
        <f t="shared" si="16"/>
        <v>8.343966006684703</v>
      </c>
      <c r="AC23" s="4" t="s">
        <v>0</v>
      </c>
      <c r="AD23" s="6" t="s">
        <v>1</v>
      </c>
      <c r="AG23" s="7">
        <v>10</v>
      </c>
      <c r="AH23" s="23" t="s">
        <v>10</v>
      </c>
      <c r="AI23" s="23" t="s">
        <v>17</v>
      </c>
      <c r="AJ23" s="23" t="s">
        <v>11</v>
      </c>
      <c r="AK23" s="23" t="s">
        <v>9</v>
      </c>
      <c r="AL23" s="8">
        <f t="shared" si="4"/>
        <v>2.471410891089109</v>
      </c>
      <c r="AM23" s="8">
        <f t="shared" si="5"/>
        <v>26.829554775243462</v>
      </c>
      <c r="AN23" s="18">
        <v>23</v>
      </c>
      <c r="AO23" s="44">
        <f t="shared" si="17"/>
        <v>3.829554775243462</v>
      </c>
      <c r="AQ23" s="4" t="s">
        <v>0</v>
      </c>
      <c r="AR23" s="6" t="s">
        <v>1</v>
      </c>
      <c r="AU23" s="7">
        <v>10</v>
      </c>
      <c r="AV23" s="23" t="s">
        <v>10</v>
      </c>
      <c r="AW23" s="23" t="s">
        <v>17</v>
      </c>
      <c r="AX23" s="23" t="s">
        <v>11</v>
      </c>
      <c r="AY23" s="23" t="s">
        <v>9</v>
      </c>
      <c r="AZ23" s="8">
        <f t="shared" si="6"/>
        <v>2.775870445344129</v>
      </c>
      <c r="BA23" s="8">
        <f t="shared" si="18"/>
        <v>24.242476140695686</v>
      </c>
      <c r="BB23" s="18">
        <v>21</v>
      </c>
      <c r="BC23" s="44">
        <f t="shared" si="19"/>
        <v>3.242476140695686</v>
      </c>
      <c r="BE23" s="4" t="s">
        <v>0</v>
      </c>
      <c r="BF23" s="6" t="s">
        <v>1</v>
      </c>
      <c r="BI23" s="7">
        <v>10</v>
      </c>
      <c r="BJ23" s="23" t="s">
        <v>10</v>
      </c>
      <c r="BK23" s="23" t="s">
        <v>17</v>
      </c>
      <c r="BL23" s="23" t="s">
        <v>11</v>
      </c>
      <c r="BM23" s="23" t="s">
        <v>9</v>
      </c>
      <c r="BN23" s="8">
        <f t="shared" si="7"/>
        <v>2.5861111111111104</v>
      </c>
      <c r="BO23" s="8">
        <f t="shared" si="8"/>
        <v>25.796857952626628</v>
      </c>
      <c r="BP23" s="18">
        <v>24</v>
      </c>
      <c r="BQ23" s="8">
        <f t="shared" si="20"/>
        <v>1.7968579526266275</v>
      </c>
      <c r="BS23" s="4" t="s">
        <v>0</v>
      </c>
      <c r="BT23" s="6" t="s">
        <v>1</v>
      </c>
      <c r="BW23" s="7">
        <v>10</v>
      </c>
      <c r="BX23" s="23" t="s">
        <v>10</v>
      </c>
      <c r="BY23" s="23" t="s">
        <v>17</v>
      </c>
      <c r="BZ23" s="23" t="s">
        <v>11</v>
      </c>
      <c r="CA23" s="23" t="s">
        <v>9</v>
      </c>
      <c r="CB23" s="8">
        <f t="shared" si="9"/>
        <v>2.6010152284263954</v>
      </c>
      <c r="CC23" s="8">
        <f t="shared" si="10"/>
        <v>25.668081848764388</v>
      </c>
      <c r="CD23" s="18">
        <v>21</v>
      </c>
      <c r="CE23" s="8">
        <f t="shared" si="21"/>
        <v>4.668081848764388</v>
      </c>
      <c r="CG23" s="4" t="s">
        <v>0</v>
      </c>
      <c r="CH23" s="6" t="s">
        <v>1</v>
      </c>
      <c r="CK23" s="7">
        <v>10</v>
      </c>
      <c r="CL23" s="23" t="s">
        <v>10</v>
      </c>
      <c r="CM23" s="23" t="s">
        <v>17</v>
      </c>
      <c r="CN23" s="23" t="s">
        <v>11</v>
      </c>
      <c r="CO23" s="23" t="s">
        <v>9</v>
      </c>
      <c r="CP23" s="8">
        <f t="shared" si="11"/>
        <v>2.5143404255319144</v>
      </c>
      <c r="CQ23" s="8">
        <f t="shared" si="12"/>
        <v>26.434188588237546</v>
      </c>
      <c r="CR23" s="18">
        <v>19</v>
      </c>
      <c r="CS23" s="8">
        <f t="shared" si="22"/>
        <v>7.4341885882375465</v>
      </c>
      <c r="CU23" s="4" t="s">
        <v>0</v>
      </c>
      <c r="CV23" s="6" t="s">
        <v>1</v>
      </c>
      <c r="CY23" s="7">
        <v>10</v>
      </c>
      <c r="CZ23" s="23" t="s">
        <v>10</v>
      </c>
      <c r="DA23" s="23" t="s">
        <v>17</v>
      </c>
      <c r="DB23" s="23" t="s">
        <v>11</v>
      </c>
      <c r="DC23" s="23" t="s">
        <v>9</v>
      </c>
      <c r="DD23" s="8">
        <f t="shared" si="13"/>
        <v>2.6159628378378375</v>
      </c>
      <c r="DE23" s="8">
        <f t="shared" si="14"/>
        <v>25.540128520694363</v>
      </c>
      <c r="DF23" s="18">
        <v>20</v>
      </c>
      <c r="DG23" s="8">
        <f t="shared" si="23"/>
        <v>5.540128520694363</v>
      </c>
    </row>
    <row r="24" spans="1:111" ht="12.75" customHeight="1">
      <c r="A24" s="35" t="s">
        <v>32</v>
      </c>
      <c r="B24" s="36"/>
      <c r="E24" s="7">
        <v>11</v>
      </c>
      <c r="F24" s="23" t="s">
        <v>10</v>
      </c>
      <c r="G24" s="23" t="s">
        <v>11</v>
      </c>
      <c r="H24" s="23" t="s">
        <v>9</v>
      </c>
      <c r="I24" s="23" t="s">
        <v>17</v>
      </c>
      <c r="J24" s="8">
        <f t="shared" si="0"/>
        <v>2.3485519591141397</v>
      </c>
      <c r="K24" s="8">
        <f t="shared" si="1"/>
        <v>28.965956390082702</v>
      </c>
      <c r="L24" s="18">
        <v>21</v>
      </c>
      <c r="M24" s="44">
        <f t="shared" si="15"/>
        <v>7.965956390082702</v>
      </c>
      <c r="O24" s="35" t="s">
        <v>32</v>
      </c>
      <c r="P24" s="36"/>
      <c r="S24" s="7">
        <v>11</v>
      </c>
      <c r="T24" s="23" t="s">
        <v>10</v>
      </c>
      <c r="U24" s="23" t="s">
        <v>11</v>
      </c>
      <c r="V24" s="23" t="s">
        <v>9</v>
      </c>
      <c r="W24" s="23" t="s">
        <v>17</v>
      </c>
      <c r="X24" s="8">
        <f t="shared" si="2"/>
        <v>2.231093884582257</v>
      </c>
      <c r="Y24" s="8">
        <f t="shared" si="3"/>
        <v>29.260309063877198</v>
      </c>
      <c r="Z24" s="18">
        <v>20.5</v>
      </c>
      <c r="AA24" s="44">
        <f t="shared" si="16"/>
        <v>8.760309063877198</v>
      </c>
      <c r="AC24" s="35" t="s">
        <v>32</v>
      </c>
      <c r="AD24" s="36"/>
      <c r="AG24" s="7">
        <v>11</v>
      </c>
      <c r="AH24" s="23" t="s">
        <v>10</v>
      </c>
      <c r="AI24" s="23" t="s">
        <v>11</v>
      </c>
      <c r="AJ24" s="23" t="s">
        <v>9</v>
      </c>
      <c r="AK24" s="23" t="s">
        <v>17</v>
      </c>
      <c r="AL24" s="8">
        <f t="shared" si="4"/>
        <v>2.2025990099009904</v>
      </c>
      <c r="AM24" s="8">
        <f t="shared" si="5"/>
        <v>29.575403612772398</v>
      </c>
      <c r="AN24" s="18">
        <v>24</v>
      </c>
      <c r="AO24" s="44">
        <f t="shared" si="17"/>
        <v>5.575403612772398</v>
      </c>
      <c r="AQ24" s="35" t="s">
        <v>32</v>
      </c>
      <c r="AR24" s="36"/>
      <c r="AU24" s="7">
        <v>11</v>
      </c>
      <c r="AV24" s="23" t="s">
        <v>10</v>
      </c>
      <c r="AW24" s="23" t="s">
        <v>11</v>
      </c>
      <c r="AX24" s="23" t="s">
        <v>9</v>
      </c>
      <c r="AY24" s="23" t="s">
        <v>17</v>
      </c>
      <c r="AZ24" s="8">
        <f t="shared" si="6"/>
        <v>2.4730364372469635</v>
      </c>
      <c r="BA24" s="8">
        <f t="shared" si="18"/>
        <v>26.814384686486825</v>
      </c>
      <c r="BB24" s="18">
        <v>23</v>
      </c>
      <c r="BC24" s="44">
        <f t="shared" si="19"/>
        <v>3.814384686486825</v>
      </c>
      <c r="BE24" s="35" t="s">
        <v>32</v>
      </c>
      <c r="BF24" s="36"/>
      <c r="BI24" s="7">
        <v>11</v>
      </c>
      <c r="BJ24" s="23" t="s">
        <v>10</v>
      </c>
      <c r="BK24" s="23" t="s">
        <v>11</v>
      </c>
      <c r="BL24" s="23" t="s">
        <v>9</v>
      </c>
      <c r="BM24" s="23" t="s">
        <v>17</v>
      </c>
      <c r="BN24" s="8">
        <f t="shared" si="7"/>
        <v>2.322222222222222</v>
      </c>
      <c r="BO24" s="8">
        <f t="shared" si="8"/>
        <v>28.292581164904327</v>
      </c>
      <c r="BP24" s="18">
        <v>28.5</v>
      </c>
      <c r="BQ24" s="8">
        <f t="shared" si="20"/>
        <v>0.20741883509567316</v>
      </c>
      <c r="BS24" s="35" t="s">
        <v>32</v>
      </c>
      <c r="BT24" s="36"/>
      <c r="BW24" s="7">
        <v>11</v>
      </c>
      <c r="BX24" s="23" t="s">
        <v>10</v>
      </c>
      <c r="BY24" s="23" t="s">
        <v>11</v>
      </c>
      <c r="BZ24" s="23" t="s">
        <v>9</v>
      </c>
      <c r="CA24" s="23" t="s">
        <v>17</v>
      </c>
      <c r="CB24" s="8">
        <f t="shared" si="9"/>
        <v>2.326142131979695</v>
      </c>
      <c r="CC24" s="8">
        <f t="shared" si="10"/>
        <v>28.252269569165577</v>
      </c>
      <c r="CD24" s="18">
        <v>23</v>
      </c>
      <c r="CE24" s="8">
        <f t="shared" si="21"/>
        <v>5.252269569165577</v>
      </c>
      <c r="CG24" s="35" t="s">
        <v>32</v>
      </c>
      <c r="CH24" s="36"/>
      <c r="CK24" s="7">
        <v>11</v>
      </c>
      <c r="CL24" s="23" t="s">
        <v>10</v>
      </c>
      <c r="CM24" s="23" t="s">
        <v>11</v>
      </c>
      <c r="CN24" s="23" t="s">
        <v>9</v>
      </c>
      <c r="CO24" s="23" t="s">
        <v>17</v>
      </c>
      <c r="CP24" s="8">
        <f t="shared" si="11"/>
        <v>2.234</v>
      </c>
      <c r="CQ24" s="8">
        <f t="shared" si="12"/>
        <v>29.22851699496621</v>
      </c>
      <c r="CR24" s="18">
        <v>21.5</v>
      </c>
      <c r="CS24" s="8">
        <f t="shared" si="22"/>
        <v>7.72851699496621</v>
      </c>
      <c r="CU24" s="35" t="s">
        <v>32</v>
      </c>
      <c r="CV24" s="36"/>
      <c r="CY24" s="7">
        <v>11</v>
      </c>
      <c r="CZ24" s="23" t="s">
        <v>10</v>
      </c>
      <c r="DA24" s="23" t="s">
        <v>11</v>
      </c>
      <c r="DB24" s="23" t="s">
        <v>9</v>
      </c>
      <c r="DC24" s="23" t="s">
        <v>17</v>
      </c>
      <c r="DD24" s="8">
        <f t="shared" si="13"/>
        <v>2.3415540540540536</v>
      </c>
      <c r="DE24" s="8">
        <f t="shared" si="14"/>
        <v>28.094793531024976</v>
      </c>
      <c r="DF24" s="18">
        <v>22</v>
      </c>
      <c r="DG24" s="8">
        <f t="shared" si="23"/>
        <v>6.094793531024976</v>
      </c>
    </row>
    <row r="25" spans="1:111" ht="12.75" customHeight="1">
      <c r="A25" s="37" t="s">
        <v>36</v>
      </c>
      <c r="B25" s="38" t="s">
        <v>33</v>
      </c>
      <c r="D25" s="15"/>
      <c r="E25" s="7">
        <v>12</v>
      </c>
      <c r="F25" s="23" t="s">
        <v>10</v>
      </c>
      <c r="G25" s="23" t="s">
        <v>11</v>
      </c>
      <c r="H25" s="23" t="s">
        <v>17</v>
      </c>
      <c r="I25" s="23" t="s">
        <v>9</v>
      </c>
      <c r="J25" s="8">
        <f t="shared" si="0"/>
        <v>2.6091141396933555</v>
      </c>
      <c r="K25" s="8">
        <f t="shared" si="1"/>
        <v>26.484937168237227</v>
      </c>
      <c r="L25" s="18">
        <v>19</v>
      </c>
      <c r="M25" s="44">
        <f t="shared" si="15"/>
        <v>7.484937168237227</v>
      </c>
      <c r="O25" s="37" t="s">
        <v>36</v>
      </c>
      <c r="P25" s="38" t="s">
        <v>33</v>
      </c>
      <c r="S25" s="7">
        <v>12</v>
      </c>
      <c r="T25" s="23" t="s">
        <v>10</v>
      </c>
      <c r="U25" s="23" t="s">
        <v>11</v>
      </c>
      <c r="V25" s="23" t="s">
        <v>17</v>
      </c>
      <c r="W25" s="23" t="s">
        <v>9</v>
      </c>
      <c r="X25" s="8">
        <f t="shared" si="2"/>
        <v>2.4838070628768305</v>
      </c>
      <c r="Y25" s="8">
        <f t="shared" si="3"/>
        <v>26.714269967225324</v>
      </c>
      <c r="Z25" s="18">
        <v>18.5</v>
      </c>
      <c r="AA25" s="44">
        <f t="shared" si="16"/>
        <v>8.214269967225324</v>
      </c>
      <c r="AC25" s="37" t="s">
        <v>36</v>
      </c>
      <c r="AD25" s="38" t="s">
        <v>33</v>
      </c>
      <c r="AG25" s="7">
        <v>12</v>
      </c>
      <c r="AH25" s="23" t="s">
        <v>10</v>
      </c>
      <c r="AI25" s="23" t="s">
        <v>11</v>
      </c>
      <c r="AJ25" s="23" t="s">
        <v>17</v>
      </c>
      <c r="AK25" s="23" t="s">
        <v>9</v>
      </c>
      <c r="AL25" s="8">
        <f t="shared" si="4"/>
        <v>2.441707920792079</v>
      </c>
      <c r="AM25" s="8">
        <f t="shared" si="5"/>
        <v>27.109574758942138</v>
      </c>
      <c r="AN25" s="18">
        <v>23</v>
      </c>
      <c r="AO25" s="44">
        <f t="shared" si="17"/>
        <v>4.109574758942138</v>
      </c>
      <c r="AQ25" s="37" t="s">
        <v>36</v>
      </c>
      <c r="AR25" s="38" t="s">
        <v>33</v>
      </c>
      <c r="AU25" s="7">
        <v>12</v>
      </c>
      <c r="AV25" s="23" t="s">
        <v>10</v>
      </c>
      <c r="AW25" s="23" t="s">
        <v>11</v>
      </c>
      <c r="AX25" s="23" t="s">
        <v>17</v>
      </c>
      <c r="AY25" s="23" t="s">
        <v>9</v>
      </c>
      <c r="AZ25" s="8">
        <f t="shared" si="6"/>
        <v>2.7402429149797567</v>
      </c>
      <c r="BA25" s="8">
        <f t="shared" si="18"/>
        <v>24.52076137710549</v>
      </c>
      <c r="BB25" s="18">
        <v>22</v>
      </c>
      <c r="BC25" s="44">
        <f t="shared" si="19"/>
        <v>2.52076137710549</v>
      </c>
      <c r="BE25" s="37" t="s">
        <v>36</v>
      </c>
      <c r="BF25" s="38" t="s">
        <v>33</v>
      </c>
      <c r="BI25" s="7">
        <v>12</v>
      </c>
      <c r="BJ25" s="23" t="s">
        <v>10</v>
      </c>
      <c r="BK25" s="23" t="s">
        <v>11</v>
      </c>
      <c r="BL25" s="23" t="s">
        <v>17</v>
      </c>
      <c r="BM25" s="23" t="s">
        <v>9</v>
      </c>
      <c r="BN25" s="8">
        <f t="shared" si="7"/>
        <v>2.5813131313131312</v>
      </c>
      <c r="BO25" s="8">
        <f t="shared" si="8"/>
        <v>25.838570421684874</v>
      </c>
      <c r="BP25" s="18">
        <v>25</v>
      </c>
      <c r="BQ25" s="8">
        <f t="shared" si="20"/>
        <v>0.8385704216848744</v>
      </c>
      <c r="BS25" s="37" t="s">
        <v>36</v>
      </c>
      <c r="BT25" s="38" t="s">
        <v>33</v>
      </c>
      <c r="BW25" s="7">
        <v>12</v>
      </c>
      <c r="BX25" s="23" t="s">
        <v>10</v>
      </c>
      <c r="BY25" s="23" t="s">
        <v>11</v>
      </c>
      <c r="BZ25" s="23" t="s">
        <v>17</v>
      </c>
      <c r="CA25" s="23" t="s">
        <v>9</v>
      </c>
      <c r="CB25" s="8">
        <f t="shared" si="9"/>
        <v>2.5945854483925546</v>
      </c>
      <c r="CC25" s="8">
        <f t="shared" si="10"/>
        <v>25.723489839735993</v>
      </c>
      <c r="CD25" s="18">
        <v>21</v>
      </c>
      <c r="CE25" s="8">
        <f t="shared" si="21"/>
        <v>4.7234898397359935</v>
      </c>
      <c r="CG25" s="37" t="s">
        <v>36</v>
      </c>
      <c r="CH25" s="38" t="s">
        <v>33</v>
      </c>
      <c r="CK25" s="7">
        <v>12</v>
      </c>
      <c r="CL25" s="23" t="s">
        <v>10</v>
      </c>
      <c r="CM25" s="23" t="s">
        <v>11</v>
      </c>
      <c r="CN25" s="23" t="s">
        <v>17</v>
      </c>
      <c r="CO25" s="23" t="s">
        <v>9</v>
      </c>
      <c r="CP25" s="8">
        <f t="shared" si="11"/>
        <v>2.483702127659574</v>
      </c>
      <c r="CQ25" s="8">
        <f t="shared" si="12"/>
        <v>26.715242016049277</v>
      </c>
      <c r="CR25" s="18">
        <v>19.5</v>
      </c>
      <c r="CS25" s="8">
        <f t="shared" si="22"/>
        <v>7.215242016049277</v>
      </c>
      <c r="CU25" s="37" t="s">
        <v>36</v>
      </c>
      <c r="CV25" s="38" t="s">
        <v>33</v>
      </c>
      <c r="CY25" s="7">
        <v>12</v>
      </c>
      <c r="CZ25" s="23" t="s">
        <v>10</v>
      </c>
      <c r="DA25" s="23" t="s">
        <v>11</v>
      </c>
      <c r="DB25" s="23" t="s">
        <v>17</v>
      </c>
      <c r="DC25" s="23" t="s">
        <v>9</v>
      </c>
      <c r="DD25" s="8">
        <f t="shared" si="13"/>
        <v>2.612753378378378</v>
      </c>
      <c r="DE25" s="8">
        <f t="shared" si="14"/>
        <v>25.56750146019687</v>
      </c>
      <c r="DF25" s="18">
        <v>20</v>
      </c>
      <c r="DG25" s="8">
        <f t="shared" si="23"/>
        <v>5.567501460196869</v>
      </c>
    </row>
    <row r="26" spans="1:111" ht="12.75" customHeight="1">
      <c r="A26" s="39" t="s">
        <v>35</v>
      </c>
      <c r="B26" s="40" t="s">
        <v>34</v>
      </c>
      <c r="D26" s="15"/>
      <c r="E26" s="7">
        <v>13</v>
      </c>
      <c r="F26" s="23" t="s">
        <v>17</v>
      </c>
      <c r="G26" s="23" t="s">
        <v>9</v>
      </c>
      <c r="H26" s="23" t="s">
        <v>10</v>
      </c>
      <c r="I26" s="23" t="s">
        <v>11</v>
      </c>
      <c r="J26" s="8">
        <f t="shared" si="0"/>
        <v>4.24045996592845</v>
      </c>
      <c r="K26" s="8">
        <f t="shared" si="1"/>
        <v>17.04399536901131</v>
      </c>
      <c r="L26" s="18">
        <v>10</v>
      </c>
      <c r="M26" s="44">
        <f t="shared" si="15"/>
        <v>7.043995369011309</v>
      </c>
      <c r="O26" s="39" t="s">
        <v>35</v>
      </c>
      <c r="P26" s="40" t="s">
        <v>34</v>
      </c>
      <c r="S26" s="7">
        <v>13</v>
      </c>
      <c r="T26" s="23" t="s">
        <v>17</v>
      </c>
      <c r="U26" s="23" t="s">
        <v>9</v>
      </c>
      <c r="V26" s="23" t="s">
        <v>10</v>
      </c>
      <c r="W26" s="23" t="s">
        <v>11</v>
      </c>
      <c r="X26" s="8">
        <f t="shared" si="2"/>
        <v>4.018690783807063</v>
      </c>
      <c r="Y26" s="8">
        <f t="shared" si="3"/>
        <v>17.278126919496774</v>
      </c>
      <c r="Z26" s="18">
        <v>12.5</v>
      </c>
      <c r="AA26" s="44">
        <f t="shared" si="16"/>
        <v>4.778126919496774</v>
      </c>
      <c r="AC26" s="39" t="s">
        <v>35</v>
      </c>
      <c r="AD26" s="40" t="s">
        <v>34</v>
      </c>
      <c r="AG26" s="7">
        <v>13</v>
      </c>
      <c r="AH26" s="23" t="s">
        <v>17</v>
      </c>
      <c r="AI26" s="23" t="s">
        <v>9</v>
      </c>
      <c r="AJ26" s="23" t="s">
        <v>10</v>
      </c>
      <c r="AK26" s="23" t="s">
        <v>11</v>
      </c>
      <c r="AL26" s="8">
        <f t="shared" si="4"/>
        <v>4.030816831683169</v>
      </c>
      <c r="AM26" s="8">
        <f t="shared" si="5"/>
        <v>17.229229966014856</v>
      </c>
      <c r="AN26" s="18">
        <v>14</v>
      </c>
      <c r="AO26" s="44">
        <f t="shared" si="17"/>
        <v>3.229229966014856</v>
      </c>
      <c r="AQ26" s="39" t="s">
        <v>35</v>
      </c>
      <c r="AR26" s="40" t="s">
        <v>34</v>
      </c>
      <c r="AU26" s="7">
        <v>13</v>
      </c>
      <c r="AV26" s="23" t="s">
        <v>17</v>
      </c>
      <c r="AW26" s="23" t="s">
        <v>9</v>
      </c>
      <c r="AX26" s="23" t="s">
        <v>10</v>
      </c>
      <c r="AY26" s="23" t="s">
        <v>11</v>
      </c>
      <c r="AZ26" s="8">
        <f t="shared" si="6"/>
        <v>4.460080971659918</v>
      </c>
      <c r="BA26" s="8">
        <f t="shared" si="18"/>
        <v>15.656270321015075</v>
      </c>
      <c r="BB26" s="18">
        <v>15</v>
      </c>
      <c r="BC26" s="44">
        <f t="shared" si="19"/>
        <v>0.6562703210150751</v>
      </c>
      <c r="BE26" s="39" t="s">
        <v>35</v>
      </c>
      <c r="BF26" s="40" t="s">
        <v>34</v>
      </c>
      <c r="BI26" s="7">
        <v>13</v>
      </c>
      <c r="BJ26" s="23" t="s">
        <v>17</v>
      </c>
      <c r="BK26" s="23" t="s">
        <v>9</v>
      </c>
      <c r="BL26" s="23" t="s">
        <v>10</v>
      </c>
      <c r="BM26" s="23" t="s">
        <v>11</v>
      </c>
      <c r="BN26" s="8">
        <f t="shared" si="7"/>
        <v>4.212626262626262</v>
      </c>
      <c r="BO26" s="8">
        <f t="shared" si="8"/>
        <v>16.527045183941873</v>
      </c>
      <c r="BP26" s="18">
        <v>16.5</v>
      </c>
      <c r="BQ26" s="8">
        <f t="shared" si="20"/>
        <v>0.027045183941872608</v>
      </c>
      <c r="BS26" s="39" t="s">
        <v>35</v>
      </c>
      <c r="BT26" s="40" t="s">
        <v>34</v>
      </c>
      <c r="BW26" s="7">
        <v>13</v>
      </c>
      <c r="BX26" s="23" t="s">
        <v>17</v>
      </c>
      <c r="BY26" s="23" t="s">
        <v>9</v>
      </c>
      <c r="BZ26" s="23" t="s">
        <v>10</v>
      </c>
      <c r="CA26" s="23" t="s">
        <v>11</v>
      </c>
      <c r="CB26" s="8">
        <f t="shared" si="9"/>
        <v>4.208460236886633</v>
      </c>
      <c r="CC26" s="8">
        <f t="shared" si="10"/>
        <v>16.54251182521815</v>
      </c>
      <c r="CD26" s="18">
        <v>15</v>
      </c>
      <c r="CE26" s="8">
        <f t="shared" si="21"/>
        <v>1.5425118252181491</v>
      </c>
      <c r="CG26" s="39" t="s">
        <v>35</v>
      </c>
      <c r="CH26" s="40" t="s">
        <v>34</v>
      </c>
      <c r="CK26" s="7">
        <v>13</v>
      </c>
      <c r="CL26" s="23" t="s">
        <v>17</v>
      </c>
      <c r="CM26" s="23" t="s">
        <v>9</v>
      </c>
      <c r="CN26" s="23" t="s">
        <v>10</v>
      </c>
      <c r="CO26" s="23" t="s">
        <v>11</v>
      </c>
      <c r="CP26" s="8">
        <f t="shared" si="11"/>
        <v>4.0217446808510635</v>
      </c>
      <c r="CQ26" s="8">
        <f t="shared" si="12"/>
        <v>17.265787083031324</v>
      </c>
      <c r="CR26" s="18">
        <v>11.5</v>
      </c>
      <c r="CS26" s="8">
        <f t="shared" si="22"/>
        <v>5.765787083031324</v>
      </c>
      <c r="CU26" s="39" t="s">
        <v>35</v>
      </c>
      <c r="CV26" s="40" t="s">
        <v>34</v>
      </c>
      <c r="CY26" s="7">
        <v>13</v>
      </c>
      <c r="CZ26" s="23" t="s">
        <v>17</v>
      </c>
      <c r="DA26" s="23" t="s">
        <v>9</v>
      </c>
      <c r="DB26" s="23" t="s">
        <v>10</v>
      </c>
      <c r="DC26" s="23" t="s">
        <v>11</v>
      </c>
      <c r="DD26" s="8">
        <f t="shared" si="13"/>
        <v>4.198226351351351</v>
      </c>
      <c r="DE26" s="8">
        <f t="shared" si="14"/>
        <v>16.58062551629732</v>
      </c>
      <c r="DF26" s="18">
        <v>13</v>
      </c>
      <c r="DG26" s="8">
        <f t="shared" si="23"/>
        <v>3.580625516297321</v>
      </c>
    </row>
    <row r="27" spans="1:111" ht="14.25">
      <c r="A27" s="10" t="s">
        <v>37</v>
      </c>
      <c r="B27" s="41">
        <f>B8/2</f>
        <v>0.95</v>
      </c>
      <c r="C27" s="15"/>
      <c r="D27" s="15"/>
      <c r="E27" s="7">
        <v>14</v>
      </c>
      <c r="F27" s="23" t="s">
        <v>17</v>
      </c>
      <c r="G27" s="23" t="s">
        <v>9</v>
      </c>
      <c r="H27" s="23" t="s">
        <v>11</v>
      </c>
      <c r="I27" s="23" t="s">
        <v>10</v>
      </c>
      <c r="J27" s="8">
        <f t="shared" si="0"/>
        <v>5.2487223168654165</v>
      </c>
      <c r="K27" s="8">
        <f t="shared" si="1"/>
        <v>13.911031871358052</v>
      </c>
      <c r="L27" s="18">
        <v>9.5</v>
      </c>
      <c r="M27" s="44">
        <f t="shared" si="15"/>
        <v>4.411031871358052</v>
      </c>
      <c r="O27" s="10" t="s">
        <v>37</v>
      </c>
      <c r="P27" s="41">
        <f>P8/2</f>
        <v>0.9</v>
      </c>
      <c r="S27" s="7">
        <v>14</v>
      </c>
      <c r="T27" s="23" t="s">
        <v>17</v>
      </c>
      <c r="U27" s="23" t="s">
        <v>9</v>
      </c>
      <c r="V27" s="23" t="s">
        <v>11</v>
      </c>
      <c r="W27" s="23" t="s">
        <v>10</v>
      </c>
      <c r="X27" s="8">
        <f t="shared" si="2"/>
        <v>4.979931093884582</v>
      </c>
      <c r="Y27" s="8">
        <f t="shared" si="3"/>
        <v>14.090559870681536</v>
      </c>
      <c r="Z27" s="18">
        <v>10.5</v>
      </c>
      <c r="AA27" s="44">
        <f t="shared" si="16"/>
        <v>3.5905598706815365</v>
      </c>
      <c r="AC27" s="10" t="s">
        <v>37</v>
      </c>
      <c r="AD27" s="41">
        <f>AD8/2</f>
        <v>0.9</v>
      </c>
      <c r="AG27" s="7">
        <v>14</v>
      </c>
      <c r="AH27" s="23" t="s">
        <v>17</v>
      </c>
      <c r="AI27" s="23" t="s">
        <v>9</v>
      </c>
      <c r="AJ27" s="23" t="s">
        <v>11</v>
      </c>
      <c r="AK27" s="23" t="s">
        <v>10</v>
      </c>
      <c r="AL27" s="8">
        <f t="shared" si="4"/>
        <v>5.005074257425743</v>
      </c>
      <c r="AM27" s="8">
        <f t="shared" si="5"/>
        <v>14.022574945632847</v>
      </c>
      <c r="AN27" s="18">
        <v>12</v>
      </c>
      <c r="AO27" s="44">
        <f t="shared" si="17"/>
        <v>2.0225749456328472</v>
      </c>
      <c r="AQ27" s="10" t="s">
        <v>37</v>
      </c>
      <c r="AR27" s="41">
        <f>AR8/2</f>
        <v>1</v>
      </c>
      <c r="AU27" s="7">
        <v>14</v>
      </c>
      <c r="AV27" s="23" t="s">
        <v>17</v>
      </c>
      <c r="AW27" s="23" t="s">
        <v>9</v>
      </c>
      <c r="AX27" s="23" t="s">
        <v>11</v>
      </c>
      <c r="AY27" s="23" t="s">
        <v>10</v>
      </c>
      <c r="AZ27" s="8">
        <f t="shared" si="6"/>
        <v>5.5159514170040485</v>
      </c>
      <c r="BA27" s="8">
        <f t="shared" si="18"/>
        <v>12.768453287740671</v>
      </c>
      <c r="BB27" s="18">
        <v>12</v>
      </c>
      <c r="BC27" s="44">
        <f t="shared" si="19"/>
        <v>0.7684532877406713</v>
      </c>
      <c r="BE27" s="10" t="s">
        <v>37</v>
      </c>
      <c r="BF27" s="32">
        <f>BF8/2</f>
        <v>0.95</v>
      </c>
      <c r="BI27" s="7">
        <v>14</v>
      </c>
      <c r="BJ27" s="23" t="s">
        <v>17</v>
      </c>
      <c r="BK27" s="23" t="s">
        <v>9</v>
      </c>
      <c r="BL27" s="23" t="s">
        <v>11</v>
      </c>
      <c r="BM27" s="23" t="s">
        <v>10</v>
      </c>
      <c r="BN27" s="8">
        <f t="shared" si="7"/>
        <v>5.277777777777776</v>
      </c>
      <c r="BO27" s="8">
        <f t="shared" si="8"/>
        <v>13.32453126189079</v>
      </c>
      <c r="BP27" s="18">
        <v>14</v>
      </c>
      <c r="BQ27" s="8">
        <f t="shared" si="20"/>
        <v>0.6754687381092097</v>
      </c>
      <c r="BS27" s="10" t="s">
        <v>37</v>
      </c>
      <c r="BT27" s="32">
        <f>BT8/2</f>
        <v>0.95</v>
      </c>
      <c r="BW27" s="7">
        <v>14</v>
      </c>
      <c r="BX27" s="23" t="s">
        <v>17</v>
      </c>
      <c r="BY27" s="23" t="s">
        <v>9</v>
      </c>
      <c r="BZ27" s="23" t="s">
        <v>11</v>
      </c>
      <c r="CA27" s="23" t="s">
        <v>10</v>
      </c>
      <c r="CB27" s="8">
        <f t="shared" si="9"/>
        <v>5.270981387478848</v>
      </c>
      <c r="CC27" s="8">
        <f t="shared" si="10"/>
        <v>13.34109796041797</v>
      </c>
      <c r="CD27" s="18">
        <v>11.5</v>
      </c>
      <c r="CE27" s="8">
        <f t="shared" si="21"/>
        <v>1.8410979604179705</v>
      </c>
      <c r="CG27" s="10" t="s">
        <v>37</v>
      </c>
      <c r="CH27" s="32">
        <f>CH8/2</f>
        <v>0.9</v>
      </c>
      <c r="CK27" s="7">
        <v>14</v>
      </c>
      <c r="CL27" s="23" t="s">
        <v>17</v>
      </c>
      <c r="CM27" s="23" t="s">
        <v>9</v>
      </c>
      <c r="CN27" s="23" t="s">
        <v>11</v>
      </c>
      <c r="CO27" s="23" t="s">
        <v>10</v>
      </c>
      <c r="CP27" s="8">
        <f t="shared" si="11"/>
        <v>4.9791914893617015</v>
      </c>
      <c r="CQ27" s="8">
        <f t="shared" si="12"/>
        <v>14.092569477098133</v>
      </c>
      <c r="CR27" s="18">
        <v>9</v>
      </c>
      <c r="CS27" s="8">
        <f t="shared" si="22"/>
        <v>5.092569477098133</v>
      </c>
      <c r="CU27" s="10" t="s">
        <v>37</v>
      </c>
      <c r="CV27" s="32">
        <f>CV8/2</f>
        <v>0.95</v>
      </c>
      <c r="CY27" s="7">
        <v>14</v>
      </c>
      <c r="CZ27" s="23" t="s">
        <v>17</v>
      </c>
      <c r="DA27" s="23" t="s">
        <v>9</v>
      </c>
      <c r="DB27" s="23" t="s">
        <v>11</v>
      </c>
      <c r="DC27" s="23" t="s">
        <v>10</v>
      </c>
      <c r="DD27" s="8">
        <f t="shared" si="13"/>
        <v>5.255743243243243</v>
      </c>
      <c r="DE27" s="8">
        <f t="shared" si="14"/>
        <v>13.378389458603161</v>
      </c>
      <c r="DF27" s="18">
        <v>10.5</v>
      </c>
      <c r="DG27" s="8">
        <f t="shared" si="23"/>
        <v>2.878389458603161</v>
      </c>
    </row>
    <row r="28" spans="1:111" ht="14.25">
      <c r="A28" s="7" t="s">
        <v>38</v>
      </c>
      <c r="B28" s="41">
        <f>3/2*B8</f>
        <v>2.8499999999999996</v>
      </c>
      <c r="C28" s="15"/>
      <c r="D28" s="15"/>
      <c r="E28" s="7">
        <v>15</v>
      </c>
      <c r="F28" s="23" t="s">
        <v>17</v>
      </c>
      <c r="G28" s="23" t="s">
        <v>10</v>
      </c>
      <c r="H28" s="23" t="s">
        <v>9</v>
      </c>
      <c r="I28" s="23" t="s">
        <v>11</v>
      </c>
      <c r="J28" s="8">
        <f t="shared" si="0"/>
        <v>3.4587734241908</v>
      </c>
      <c r="K28" s="8">
        <f t="shared" si="1"/>
        <v>20.599020833578862</v>
      </c>
      <c r="L28" s="18">
        <v>14.5</v>
      </c>
      <c r="M28" s="44">
        <f t="shared" si="15"/>
        <v>6.099020833578862</v>
      </c>
      <c r="O28" s="7" t="s">
        <v>38</v>
      </c>
      <c r="P28" s="41">
        <f>3/2*P8</f>
        <v>2.7</v>
      </c>
      <c r="S28" s="7">
        <v>15</v>
      </c>
      <c r="T28" s="23" t="s">
        <v>17</v>
      </c>
      <c r="U28" s="23" t="s">
        <v>10</v>
      </c>
      <c r="V28" s="23" t="s">
        <v>9</v>
      </c>
      <c r="W28" s="23" t="s">
        <v>11</v>
      </c>
      <c r="X28" s="8">
        <f t="shared" si="2"/>
        <v>3.2807062876830324</v>
      </c>
      <c r="Y28" s="8">
        <f t="shared" si="3"/>
        <v>20.857616920351035</v>
      </c>
      <c r="Z28" s="18">
        <v>13.8</v>
      </c>
      <c r="AA28" s="44">
        <f t="shared" si="16"/>
        <v>7.057616920351034</v>
      </c>
      <c r="AC28" s="7" t="s">
        <v>38</v>
      </c>
      <c r="AD28" s="41">
        <f>3/2*AD8</f>
        <v>2.7</v>
      </c>
      <c r="AG28" s="7">
        <v>15</v>
      </c>
      <c r="AH28" s="23" t="s">
        <v>17</v>
      </c>
      <c r="AI28" s="23" t="s">
        <v>10</v>
      </c>
      <c r="AJ28" s="23" t="s">
        <v>9</v>
      </c>
      <c r="AK28" s="23" t="s">
        <v>11</v>
      </c>
      <c r="AL28" s="8">
        <f t="shared" si="4"/>
        <v>3.2659653465346534</v>
      </c>
      <c r="AM28" s="8">
        <f t="shared" si="5"/>
        <v>20.943609139040955</v>
      </c>
      <c r="AN28" s="18">
        <v>16</v>
      </c>
      <c r="AO28" s="44">
        <f t="shared" si="17"/>
        <v>4.943609139040955</v>
      </c>
      <c r="AQ28" s="7" t="s">
        <v>38</v>
      </c>
      <c r="AR28" s="41">
        <f>3/2*AR8</f>
        <v>3</v>
      </c>
      <c r="AU28" s="7">
        <v>15</v>
      </c>
      <c r="AV28" s="23" t="s">
        <v>17</v>
      </c>
      <c r="AW28" s="23" t="s">
        <v>10</v>
      </c>
      <c r="AX28" s="23" t="s">
        <v>9</v>
      </c>
      <c r="AY28" s="23" t="s">
        <v>11</v>
      </c>
      <c r="AZ28" s="8">
        <f t="shared" si="6"/>
        <v>3.6357894736842105</v>
      </c>
      <c r="BA28" s="8">
        <f t="shared" si="18"/>
        <v>18.97318937079763</v>
      </c>
      <c r="BB28" s="18">
        <v>17</v>
      </c>
      <c r="BC28" s="44">
        <f t="shared" si="19"/>
        <v>1.9731893707976305</v>
      </c>
      <c r="BE28" s="7" t="s">
        <v>38</v>
      </c>
      <c r="BF28" s="32">
        <f>3/2*BF8</f>
        <v>2.8499999999999996</v>
      </c>
      <c r="BI28" s="7">
        <v>15</v>
      </c>
      <c r="BJ28" s="23" t="s">
        <v>17</v>
      </c>
      <c r="BK28" s="23" t="s">
        <v>10</v>
      </c>
      <c r="BL28" s="23" t="s">
        <v>9</v>
      </c>
      <c r="BM28" s="23" t="s">
        <v>11</v>
      </c>
      <c r="BN28" s="8">
        <f t="shared" si="7"/>
        <v>3.4017676767676766</v>
      </c>
      <c r="BO28" s="8">
        <f t="shared" si="8"/>
        <v>20.176159834363897</v>
      </c>
      <c r="BP28" s="18">
        <v>18.5</v>
      </c>
      <c r="BQ28" s="8">
        <f t="shared" si="20"/>
        <v>1.6761598343638973</v>
      </c>
      <c r="BS28" s="7" t="s">
        <v>38</v>
      </c>
      <c r="BT28" s="32">
        <f>3/2*BT8</f>
        <v>2.8499999999999996</v>
      </c>
      <c r="BW28" s="7">
        <v>15</v>
      </c>
      <c r="BX28" s="23" t="s">
        <v>17</v>
      </c>
      <c r="BY28" s="23" t="s">
        <v>10</v>
      </c>
      <c r="BZ28" s="23" t="s">
        <v>9</v>
      </c>
      <c r="CA28" s="23" t="s">
        <v>11</v>
      </c>
      <c r="CB28" s="8">
        <f t="shared" si="9"/>
        <v>3.407952622673434</v>
      </c>
      <c r="CC28" s="8">
        <f t="shared" si="10"/>
        <v>20.142488598279176</v>
      </c>
      <c r="CD28" s="18">
        <v>16</v>
      </c>
      <c r="CE28" s="8">
        <f t="shared" si="21"/>
        <v>4.142488598279176</v>
      </c>
      <c r="CG28" s="7" t="s">
        <v>38</v>
      </c>
      <c r="CH28" s="32">
        <f>3/2*CH8</f>
        <v>2.7</v>
      </c>
      <c r="CK28" s="7">
        <v>15</v>
      </c>
      <c r="CL28" s="23" t="s">
        <v>17</v>
      </c>
      <c r="CM28" s="23" t="s">
        <v>10</v>
      </c>
      <c r="CN28" s="23" t="s">
        <v>9</v>
      </c>
      <c r="CO28" s="23" t="s">
        <v>11</v>
      </c>
      <c r="CP28" s="8">
        <f t="shared" si="11"/>
        <v>3.2833617021276593</v>
      </c>
      <c r="CQ28" s="8">
        <f t="shared" si="12"/>
        <v>20.842198056836903</v>
      </c>
      <c r="CR28" s="18">
        <v>13</v>
      </c>
      <c r="CS28" s="8">
        <f t="shared" si="22"/>
        <v>7.842198056836903</v>
      </c>
      <c r="CU28" s="7" t="s">
        <v>38</v>
      </c>
      <c r="CV28" s="32">
        <f>3/2*CV8</f>
        <v>2.8499999999999996</v>
      </c>
      <c r="CY28" s="7">
        <v>15</v>
      </c>
      <c r="CZ28" s="23" t="s">
        <v>17</v>
      </c>
      <c r="DA28" s="23" t="s">
        <v>10</v>
      </c>
      <c r="DB28" s="23" t="s">
        <v>9</v>
      </c>
      <c r="DC28" s="23" t="s">
        <v>11</v>
      </c>
      <c r="DD28" s="8">
        <f t="shared" si="13"/>
        <v>3.4086993243243233</v>
      </c>
      <c r="DE28" s="8">
        <f t="shared" si="14"/>
        <v>20.138430793255985</v>
      </c>
      <c r="DF28" s="18">
        <v>16.5</v>
      </c>
      <c r="DG28" s="8">
        <f t="shared" si="23"/>
        <v>3.638430793255985</v>
      </c>
    </row>
    <row r="29" spans="1:111" ht="14.25">
      <c r="A29" s="7" t="s">
        <v>39</v>
      </c>
      <c r="B29" s="41">
        <f>5/2*B8</f>
        <v>4.75</v>
      </c>
      <c r="C29" s="15"/>
      <c r="E29" s="7">
        <v>16</v>
      </c>
      <c r="F29" s="23" t="s">
        <v>17</v>
      </c>
      <c r="G29" s="23" t="s">
        <v>10</v>
      </c>
      <c r="H29" s="23" t="s">
        <v>11</v>
      </c>
      <c r="I29" s="23" t="s">
        <v>9</v>
      </c>
      <c r="J29" s="8">
        <f t="shared" si="0"/>
        <v>3.6853492333901188</v>
      </c>
      <c r="K29" s="8">
        <f t="shared" si="1"/>
        <v>19.43019797697075</v>
      </c>
      <c r="L29" s="18">
        <v>14</v>
      </c>
      <c r="M29" s="44">
        <f t="shared" si="15"/>
        <v>5.430197976970749</v>
      </c>
      <c r="O29" s="7" t="s">
        <v>39</v>
      </c>
      <c r="P29" s="41">
        <f>5/2*P8</f>
        <v>4.5</v>
      </c>
      <c r="S29" s="7">
        <v>16</v>
      </c>
      <c r="T29" s="23" t="s">
        <v>17</v>
      </c>
      <c r="U29" s="23" t="s">
        <v>10</v>
      </c>
      <c r="V29" s="23" t="s">
        <v>11</v>
      </c>
      <c r="W29" s="23" t="s">
        <v>9</v>
      </c>
      <c r="X29" s="8">
        <f t="shared" si="2"/>
        <v>3.5039621016365206</v>
      </c>
      <c r="Y29" s="8">
        <f t="shared" si="3"/>
        <v>19.633300618470017</v>
      </c>
      <c r="Z29" s="18">
        <v>12.9</v>
      </c>
      <c r="AA29" s="44">
        <f t="shared" si="16"/>
        <v>6.733300618470016</v>
      </c>
      <c r="AC29" s="7" t="s">
        <v>39</v>
      </c>
      <c r="AD29" s="41">
        <f>5/2*AD8</f>
        <v>4.5</v>
      </c>
      <c r="AG29" s="7">
        <v>16</v>
      </c>
      <c r="AH29" s="23" t="s">
        <v>17</v>
      </c>
      <c r="AI29" s="23" t="s">
        <v>10</v>
      </c>
      <c r="AJ29" s="23" t="s">
        <v>11</v>
      </c>
      <c r="AK29" s="23" t="s">
        <v>9</v>
      </c>
      <c r="AL29" s="8">
        <f t="shared" si="4"/>
        <v>3.475371287128713</v>
      </c>
      <c r="AM29" s="8">
        <f t="shared" si="5"/>
        <v>19.782329098298042</v>
      </c>
      <c r="AN29" s="18">
        <v>15</v>
      </c>
      <c r="AO29" s="44">
        <f t="shared" si="17"/>
        <v>4.782329098298042</v>
      </c>
      <c r="AQ29" s="7" t="s">
        <v>39</v>
      </c>
      <c r="AR29" s="41">
        <f>5/2*AR8</f>
        <v>5</v>
      </c>
      <c r="AU29" s="7">
        <v>16</v>
      </c>
      <c r="AV29" s="23" t="s">
        <v>17</v>
      </c>
      <c r="AW29" s="23" t="s">
        <v>10</v>
      </c>
      <c r="AX29" s="23" t="s">
        <v>11</v>
      </c>
      <c r="AY29" s="23" t="s">
        <v>9</v>
      </c>
      <c r="AZ29" s="8">
        <f t="shared" si="6"/>
        <v>3.867368421052632</v>
      </c>
      <c r="BA29" s="8">
        <f t="shared" si="18"/>
        <v>17.911724953819707</v>
      </c>
      <c r="BB29" s="18">
        <v>17</v>
      </c>
      <c r="BC29" s="44">
        <f t="shared" si="19"/>
        <v>0.9117249538197072</v>
      </c>
      <c r="BE29" s="7" t="s">
        <v>39</v>
      </c>
      <c r="BF29" s="32">
        <f>5/2*BF8</f>
        <v>4.75</v>
      </c>
      <c r="BI29" s="7">
        <v>16</v>
      </c>
      <c r="BJ29" s="23" t="s">
        <v>17</v>
      </c>
      <c r="BK29" s="23" t="s">
        <v>10</v>
      </c>
      <c r="BL29" s="23" t="s">
        <v>11</v>
      </c>
      <c r="BM29" s="23" t="s">
        <v>9</v>
      </c>
      <c r="BN29" s="8">
        <f t="shared" si="7"/>
        <v>3.6560606060606053</v>
      </c>
      <c r="BO29" s="8">
        <f t="shared" si="8"/>
        <v>18.875458289184586</v>
      </c>
      <c r="BP29" s="18">
        <v>16</v>
      </c>
      <c r="BQ29" s="8">
        <f t="shared" si="20"/>
        <v>2.8754582891845857</v>
      </c>
      <c r="BS29" s="7" t="s">
        <v>39</v>
      </c>
      <c r="BT29" s="32">
        <f>5/2*BT8</f>
        <v>4.75</v>
      </c>
      <c r="BW29" s="7">
        <v>16</v>
      </c>
      <c r="BX29" s="23" t="s">
        <v>17</v>
      </c>
      <c r="BY29" s="23" t="s">
        <v>10</v>
      </c>
      <c r="BZ29" s="23" t="s">
        <v>11</v>
      </c>
      <c r="CA29" s="23" t="s">
        <v>9</v>
      </c>
      <c r="CB29" s="8">
        <f t="shared" si="9"/>
        <v>3.669966159052453</v>
      </c>
      <c r="CC29" s="8">
        <f t="shared" si="10"/>
        <v>18.80897607727463</v>
      </c>
      <c r="CD29" s="18">
        <v>14</v>
      </c>
      <c r="CE29" s="8">
        <f t="shared" si="21"/>
        <v>4.808976077274629</v>
      </c>
      <c r="CG29" s="7" t="s">
        <v>39</v>
      </c>
      <c r="CH29" s="32">
        <f>5/2*CH8</f>
        <v>4.5</v>
      </c>
      <c r="CK29" s="7">
        <v>16</v>
      </c>
      <c r="CL29" s="23" t="s">
        <v>17</v>
      </c>
      <c r="CM29" s="23" t="s">
        <v>10</v>
      </c>
      <c r="CN29" s="23" t="s">
        <v>11</v>
      </c>
      <c r="CO29" s="23" t="s">
        <v>9</v>
      </c>
      <c r="CP29" s="8">
        <f t="shared" si="11"/>
        <v>3.5024255319148936</v>
      </c>
      <c r="CQ29" s="8">
        <f t="shared" si="12"/>
        <v>19.64125506462496</v>
      </c>
      <c r="CR29" s="18">
        <v>12.5</v>
      </c>
      <c r="CS29" s="8">
        <f t="shared" si="22"/>
        <v>7.141255064624961</v>
      </c>
      <c r="CU29" s="7" t="s">
        <v>39</v>
      </c>
      <c r="CV29" s="32">
        <f>5/2*CV8</f>
        <v>4.75</v>
      </c>
      <c r="CY29" s="7">
        <v>16</v>
      </c>
      <c r="CZ29" s="23" t="s">
        <v>17</v>
      </c>
      <c r="DA29" s="23" t="s">
        <v>10</v>
      </c>
      <c r="DB29" s="23" t="s">
        <v>11</v>
      </c>
      <c r="DC29" s="23" t="s">
        <v>9</v>
      </c>
      <c r="DD29" s="8">
        <f t="shared" si="13"/>
        <v>3.6766891891891884</v>
      </c>
      <c r="DE29" s="8">
        <f t="shared" si="14"/>
        <v>18.776994998947355</v>
      </c>
      <c r="DF29" s="18">
        <v>14.5</v>
      </c>
      <c r="DG29" s="8">
        <f t="shared" si="23"/>
        <v>4.276994998947355</v>
      </c>
    </row>
    <row r="30" spans="1:111" ht="15" thickBot="1">
      <c r="A30" s="9" t="s">
        <v>40</v>
      </c>
      <c r="B30" s="42">
        <f>7/2*B8</f>
        <v>6.6499999999999995</v>
      </c>
      <c r="C30" s="15"/>
      <c r="E30" s="7">
        <v>17</v>
      </c>
      <c r="F30" s="23" t="s">
        <v>17</v>
      </c>
      <c r="G30" s="23" t="s">
        <v>11</v>
      </c>
      <c r="H30" s="23" t="s">
        <v>9</v>
      </c>
      <c r="I30" s="23" t="s">
        <v>10</v>
      </c>
      <c r="J30" s="8">
        <f t="shared" si="0"/>
        <v>5.475298126064735</v>
      </c>
      <c r="K30" s="8">
        <f t="shared" si="1"/>
        <v>13.356421492381108</v>
      </c>
      <c r="L30" s="18">
        <v>9.5</v>
      </c>
      <c r="M30" s="44">
        <f t="shared" si="15"/>
        <v>3.8564214923811075</v>
      </c>
      <c r="O30" s="9" t="s">
        <v>40</v>
      </c>
      <c r="P30" s="42">
        <f>7/2*P8</f>
        <v>6.3</v>
      </c>
      <c r="S30" s="7">
        <v>17</v>
      </c>
      <c r="T30" s="23" t="s">
        <v>17</v>
      </c>
      <c r="U30" s="23" t="s">
        <v>11</v>
      </c>
      <c r="V30" s="23" t="s">
        <v>9</v>
      </c>
      <c r="W30" s="23" t="s">
        <v>10</v>
      </c>
      <c r="X30" s="8">
        <f t="shared" si="2"/>
        <v>5.20318690783807</v>
      </c>
      <c r="Y30" s="8">
        <f t="shared" si="3"/>
        <v>13.508592816644144</v>
      </c>
      <c r="Z30" s="18">
        <v>9</v>
      </c>
      <c r="AA30" s="44">
        <f t="shared" si="16"/>
        <v>4.5085928166441445</v>
      </c>
      <c r="AC30" s="9" t="s">
        <v>40</v>
      </c>
      <c r="AD30" s="42">
        <f>7/2*AD8</f>
        <v>6.3</v>
      </c>
      <c r="AG30" s="7">
        <v>17</v>
      </c>
      <c r="AH30" s="23" t="s">
        <v>17</v>
      </c>
      <c r="AI30" s="23" t="s">
        <v>11</v>
      </c>
      <c r="AJ30" s="23" t="s">
        <v>9</v>
      </c>
      <c r="AK30" s="23" t="s">
        <v>10</v>
      </c>
      <c r="AL30" s="8">
        <f t="shared" si="4"/>
        <v>5.214480198019802</v>
      </c>
      <c r="AM30" s="8">
        <f t="shared" si="5"/>
        <v>13.480405371028478</v>
      </c>
      <c r="AN30" s="18">
        <v>11</v>
      </c>
      <c r="AO30" s="44">
        <f t="shared" si="17"/>
        <v>2.4804053710284784</v>
      </c>
      <c r="AQ30" s="9" t="s">
        <v>40</v>
      </c>
      <c r="AR30" s="42">
        <f>7/2*AR8</f>
        <v>7</v>
      </c>
      <c r="AU30" s="7">
        <v>17</v>
      </c>
      <c r="AV30" s="23" t="s">
        <v>17</v>
      </c>
      <c r="AW30" s="23" t="s">
        <v>11</v>
      </c>
      <c r="AX30" s="23" t="s">
        <v>9</v>
      </c>
      <c r="AY30" s="23" t="s">
        <v>10</v>
      </c>
      <c r="AZ30" s="8">
        <f t="shared" si="6"/>
        <v>5.747530364372469</v>
      </c>
      <c r="BA30" s="8">
        <f t="shared" si="18"/>
        <v>12.269884116111998</v>
      </c>
      <c r="BB30" s="18">
        <v>12</v>
      </c>
      <c r="BC30" s="44">
        <f t="shared" si="19"/>
        <v>0.2698841161119976</v>
      </c>
      <c r="BE30" s="9" t="s">
        <v>40</v>
      </c>
      <c r="BF30" s="33">
        <f>7/2*BF8</f>
        <v>6.6499999999999995</v>
      </c>
      <c r="BI30" s="7">
        <v>17</v>
      </c>
      <c r="BJ30" s="23" t="s">
        <v>17</v>
      </c>
      <c r="BK30" s="23" t="s">
        <v>11</v>
      </c>
      <c r="BL30" s="23" t="s">
        <v>9</v>
      </c>
      <c r="BM30" s="23" t="s">
        <v>10</v>
      </c>
      <c r="BN30" s="8">
        <f t="shared" si="7"/>
        <v>5.532070707070706</v>
      </c>
      <c r="BO30" s="8">
        <f t="shared" si="8"/>
        <v>12.732463196265822</v>
      </c>
      <c r="BP30" s="18">
        <v>11.5</v>
      </c>
      <c r="BQ30" s="8">
        <f t="shared" si="20"/>
        <v>1.2324631962658223</v>
      </c>
      <c r="BS30" s="9" t="s">
        <v>40</v>
      </c>
      <c r="BT30" s="33">
        <f>7/2*BT8</f>
        <v>6.6499999999999995</v>
      </c>
      <c r="BW30" s="7">
        <v>17</v>
      </c>
      <c r="BX30" s="23" t="s">
        <v>17</v>
      </c>
      <c r="BY30" s="23" t="s">
        <v>11</v>
      </c>
      <c r="BZ30" s="23" t="s">
        <v>9</v>
      </c>
      <c r="CA30" s="23" t="s">
        <v>10</v>
      </c>
      <c r="CB30" s="8">
        <f t="shared" si="9"/>
        <v>5.532994923857867</v>
      </c>
      <c r="CC30" s="8">
        <f t="shared" si="10"/>
        <v>12.730405713154601</v>
      </c>
      <c r="CD30" s="18">
        <v>11.5</v>
      </c>
      <c r="CE30" s="8">
        <f t="shared" si="21"/>
        <v>1.2304057131546013</v>
      </c>
      <c r="CG30" s="9" t="s">
        <v>40</v>
      </c>
      <c r="CH30" s="33">
        <f>7/2*CH8</f>
        <v>6.3</v>
      </c>
      <c r="CK30" s="7">
        <v>17</v>
      </c>
      <c r="CL30" s="23" t="s">
        <v>17</v>
      </c>
      <c r="CM30" s="23" t="s">
        <v>11</v>
      </c>
      <c r="CN30" s="23" t="s">
        <v>9</v>
      </c>
      <c r="CO30" s="23" t="s">
        <v>10</v>
      </c>
      <c r="CP30" s="8">
        <f t="shared" si="11"/>
        <v>5.198255319148935</v>
      </c>
      <c r="CQ30" s="8">
        <f t="shared" si="12"/>
        <v>13.520938118674344</v>
      </c>
      <c r="CR30" s="18">
        <v>9</v>
      </c>
      <c r="CS30" s="8">
        <f t="shared" si="22"/>
        <v>4.520938118674344</v>
      </c>
      <c r="CU30" s="9" t="s">
        <v>40</v>
      </c>
      <c r="CV30" s="33">
        <f>7/2*CV8</f>
        <v>6.6499999999999995</v>
      </c>
      <c r="CY30" s="7">
        <v>17</v>
      </c>
      <c r="CZ30" s="23" t="s">
        <v>17</v>
      </c>
      <c r="DA30" s="23" t="s">
        <v>11</v>
      </c>
      <c r="DB30" s="23" t="s">
        <v>9</v>
      </c>
      <c r="DC30" s="23" t="s">
        <v>10</v>
      </c>
      <c r="DD30" s="8">
        <f aca="true" t="shared" si="24" ref="DD30:DD37">(VLOOKUP(CZ30,CV$14:CW$17,2)*CV$27+VLOOKUP(DA30,CV$14:CW$17,2)*CV$28+VLOOKUP(DB30,CV$14:CW$17,2)*CV$29+VLOOKUP(DC30,CV$14:CW$17,2)*CV$30+CW$18*CV$6)/CW$19</f>
        <v>5.5237331081081065</v>
      </c>
      <c r="DE30" s="8">
        <f t="shared" si="14"/>
        <v>12.751053891567027</v>
      </c>
      <c r="DF30" s="18">
        <v>9.5</v>
      </c>
      <c r="DG30" s="8">
        <f t="shared" si="23"/>
        <v>3.251053891567027</v>
      </c>
    </row>
    <row r="31" spans="5:111" ht="12.75">
      <c r="E31" s="7">
        <v>18</v>
      </c>
      <c r="F31" s="23" t="s">
        <v>17</v>
      </c>
      <c r="G31" s="23" t="s">
        <v>11</v>
      </c>
      <c r="H31" s="23" t="s">
        <v>10</v>
      </c>
      <c r="I31" s="23" t="s">
        <v>9</v>
      </c>
      <c r="J31" s="8">
        <f t="shared" si="0"/>
        <v>4.693611584327086</v>
      </c>
      <c r="K31" s="8">
        <f t="shared" si="1"/>
        <v>15.48125304676459</v>
      </c>
      <c r="L31" s="18">
        <v>10</v>
      </c>
      <c r="M31" s="44">
        <f t="shared" si="15"/>
        <v>5.481253046764589</v>
      </c>
      <c r="R31" s="14"/>
      <c r="S31" s="7">
        <v>18</v>
      </c>
      <c r="T31" s="23" t="s">
        <v>17</v>
      </c>
      <c r="U31" s="23" t="s">
        <v>11</v>
      </c>
      <c r="V31" s="23" t="s">
        <v>10</v>
      </c>
      <c r="W31" s="23" t="s">
        <v>9</v>
      </c>
      <c r="X31" s="8">
        <f t="shared" si="2"/>
        <v>4.465202411714039</v>
      </c>
      <c r="Y31" s="8">
        <f t="shared" si="3"/>
        <v>15.639192294792693</v>
      </c>
      <c r="Z31" s="18">
        <v>11.2</v>
      </c>
      <c r="AA31" s="44">
        <f t="shared" si="16"/>
        <v>4.439192294792694</v>
      </c>
      <c r="AG31" s="7">
        <v>18</v>
      </c>
      <c r="AH31" s="23" t="s">
        <v>17</v>
      </c>
      <c r="AI31" s="23" t="s">
        <v>11</v>
      </c>
      <c r="AJ31" s="23" t="s">
        <v>10</v>
      </c>
      <c r="AK31" s="23" t="s">
        <v>9</v>
      </c>
      <c r="AL31" s="8">
        <f t="shared" si="4"/>
        <v>4.449628712871288</v>
      </c>
      <c r="AM31" s="8">
        <f t="shared" si="5"/>
        <v>15.691237653558133</v>
      </c>
      <c r="AN31" s="18">
        <v>13</v>
      </c>
      <c r="AO31" s="44">
        <f t="shared" si="17"/>
        <v>2.691237653558133</v>
      </c>
      <c r="AU31" s="7">
        <v>18</v>
      </c>
      <c r="AV31" s="23" t="s">
        <v>17</v>
      </c>
      <c r="AW31" s="23" t="s">
        <v>11</v>
      </c>
      <c r="AX31" s="23" t="s">
        <v>10</v>
      </c>
      <c r="AY31" s="23" t="s">
        <v>9</v>
      </c>
      <c r="AZ31" s="8">
        <f t="shared" si="6"/>
        <v>4.92323886639676</v>
      </c>
      <c r="BA31" s="8">
        <f t="shared" si="18"/>
        <v>14.246245790606368</v>
      </c>
      <c r="BB31" s="18">
        <v>14</v>
      </c>
      <c r="BC31" s="44">
        <f t="shared" si="19"/>
        <v>0.24624579060636798</v>
      </c>
      <c r="BI31" s="7">
        <v>18</v>
      </c>
      <c r="BJ31" s="23" t="s">
        <v>17</v>
      </c>
      <c r="BK31" s="23" t="s">
        <v>11</v>
      </c>
      <c r="BL31" s="23" t="s">
        <v>10</v>
      </c>
      <c r="BM31" s="23" t="s">
        <v>9</v>
      </c>
      <c r="BN31" s="8">
        <f t="shared" si="7"/>
        <v>4.721212121212121</v>
      </c>
      <c r="BO31" s="8">
        <f t="shared" si="8"/>
        <v>14.829512322028148</v>
      </c>
      <c r="BP31" s="18">
        <v>11.5</v>
      </c>
      <c r="BQ31" s="8">
        <f t="shared" si="20"/>
        <v>3.3295123220281475</v>
      </c>
      <c r="BW31" s="7">
        <v>18</v>
      </c>
      <c r="BX31" s="23" t="s">
        <v>17</v>
      </c>
      <c r="BY31" s="23" t="s">
        <v>11</v>
      </c>
      <c r="BZ31" s="23" t="s">
        <v>10</v>
      </c>
      <c r="CA31" s="23" t="s">
        <v>9</v>
      </c>
      <c r="CB31" s="8">
        <f t="shared" si="9"/>
        <v>4.73248730964467</v>
      </c>
      <c r="CC31" s="8">
        <f t="shared" si="10"/>
        <v>14.795732513533121</v>
      </c>
      <c r="CD31" s="18">
        <v>12.5</v>
      </c>
      <c r="CE31" s="8">
        <f t="shared" si="21"/>
        <v>2.295732513533121</v>
      </c>
      <c r="CK31" s="7">
        <v>18</v>
      </c>
      <c r="CL31" s="23" t="s">
        <v>17</v>
      </c>
      <c r="CM31" s="23" t="s">
        <v>11</v>
      </c>
      <c r="CN31" s="23" t="s">
        <v>10</v>
      </c>
      <c r="CO31" s="23" t="s">
        <v>9</v>
      </c>
      <c r="CP31" s="8">
        <f t="shared" si="11"/>
        <v>4.45987234042553</v>
      </c>
      <c r="CQ31" s="8">
        <f t="shared" si="12"/>
        <v>15.656966796585644</v>
      </c>
      <c r="CR31" s="18">
        <v>11</v>
      </c>
      <c r="CS31" s="8">
        <f t="shared" si="22"/>
        <v>4.656966796585644</v>
      </c>
      <c r="CY31" s="7">
        <v>18</v>
      </c>
      <c r="CZ31" s="23" t="s">
        <v>17</v>
      </c>
      <c r="DA31" s="23" t="s">
        <v>11</v>
      </c>
      <c r="DB31" s="23" t="s">
        <v>10</v>
      </c>
      <c r="DC31" s="23" t="s">
        <v>9</v>
      </c>
      <c r="DD31" s="8">
        <f t="shared" si="24"/>
        <v>4.734206081081081</v>
      </c>
      <c r="DE31" s="8">
        <f t="shared" si="14"/>
        <v>14.790596385703948</v>
      </c>
      <c r="DF31" s="18">
        <v>12</v>
      </c>
      <c r="DG31" s="8">
        <f t="shared" si="23"/>
        <v>2.7905963857039477</v>
      </c>
    </row>
    <row r="32" spans="5:111" ht="12.75">
      <c r="E32" s="7">
        <v>19</v>
      </c>
      <c r="F32" s="23" t="s">
        <v>11</v>
      </c>
      <c r="G32" s="23" t="s">
        <v>9</v>
      </c>
      <c r="H32" s="23" t="s">
        <v>10</v>
      </c>
      <c r="I32" s="23" t="s">
        <v>17</v>
      </c>
      <c r="J32" s="8">
        <f t="shared" si="0"/>
        <v>4.1385008517887565</v>
      </c>
      <c r="K32" s="8">
        <f t="shared" si="1"/>
        <v>17.43872465602641</v>
      </c>
      <c r="L32" s="18">
        <v>12</v>
      </c>
      <c r="M32" s="44">
        <f t="shared" si="15"/>
        <v>5.438724656026409</v>
      </c>
      <c r="O32" s="14"/>
      <c r="P32" s="14"/>
      <c r="Q32" s="14"/>
      <c r="R32" s="14"/>
      <c r="S32" s="7">
        <v>19</v>
      </c>
      <c r="T32" s="23" t="s">
        <v>11</v>
      </c>
      <c r="U32" s="23" t="s">
        <v>9</v>
      </c>
      <c r="V32" s="23" t="s">
        <v>10</v>
      </c>
      <c r="W32" s="23" t="s">
        <v>17</v>
      </c>
      <c r="X32" s="8">
        <f t="shared" si="2"/>
        <v>3.9303186907838072</v>
      </c>
      <c r="Y32" s="8">
        <f t="shared" si="3"/>
        <v>17.642764450487263</v>
      </c>
      <c r="Z32" s="18">
        <v>11.3</v>
      </c>
      <c r="AA32" s="44">
        <f t="shared" si="16"/>
        <v>6.3427644504872625</v>
      </c>
      <c r="AG32" s="7">
        <v>19</v>
      </c>
      <c r="AH32" s="23" t="s">
        <v>11</v>
      </c>
      <c r="AI32" s="23" t="s">
        <v>9</v>
      </c>
      <c r="AJ32" s="23" t="s">
        <v>10</v>
      </c>
      <c r="AK32" s="23" t="s">
        <v>17</v>
      </c>
      <c r="AL32" s="8">
        <f t="shared" si="4"/>
        <v>3.9417079207920795</v>
      </c>
      <c r="AM32" s="8">
        <f t="shared" si="5"/>
        <v>17.594936295186546</v>
      </c>
      <c r="AN32" s="18">
        <v>15</v>
      </c>
      <c r="AO32" s="44">
        <f t="shared" si="17"/>
        <v>2.594936295186546</v>
      </c>
      <c r="AU32" s="7">
        <v>19</v>
      </c>
      <c r="AV32" s="23" t="s">
        <v>11</v>
      </c>
      <c r="AW32" s="23" t="s">
        <v>9</v>
      </c>
      <c r="AX32" s="23" t="s">
        <v>10</v>
      </c>
      <c r="AY32" s="23" t="s">
        <v>17</v>
      </c>
      <c r="AZ32" s="8">
        <f t="shared" si="6"/>
        <v>4.353198380566801</v>
      </c>
      <c r="BA32" s="8">
        <f t="shared" si="18"/>
        <v>16.021164754956686</v>
      </c>
      <c r="BB32" s="18">
        <v>14</v>
      </c>
      <c r="BC32" s="44">
        <f t="shared" si="19"/>
        <v>2.0211647549566862</v>
      </c>
      <c r="BI32" s="7">
        <v>19</v>
      </c>
      <c r="BJ32" s="23" t="s">
        <v>11</v>
      </c>
      <c r="BK32" s="23" t="s">
        <v>9</v>
      </c>
      <c r="BL32" s="23" t="s">
        <v>10</v>
      </c>
      <c r="BM32" s="23" t="s">
        <v>17</v>
      </c>
      <c r="BN32" s="8">
        <f t="shared" si="7"/>
        <v>4.198232323232323</v>
      </c>
      <c r="BO32" s="8">
        <f t="shared" si="8"/>
        <v>16.58060322566117</v>
      </c>
      <c r="BP32" s="18">
        <v>14</v>
      </c>
      <c r="BQ32" s="8">
        <f t="shared" si="20"/>
        <v>2.5806032256611715</v>
      </c>
      <c r="BW32" s="7">
        <v>19</v>
      </c>
      <c r="BX32" s="23" t="s">
        <v>11</v>
      </c>
      <c r="BY32" s="23" t="s">
        <v>9</v>
      </c>
      <c r="BZ32" s="23" t="s">
        <v>10</v>
      </c>
      <c r="CA32" s="23" t="s">
        <v>17</v>
      </c>
      <c r="CB32" s="8">
        <f t="shared" si="9"/>
        <v>4.18917089678511</v>
      </c>
      <c r="CC32" s="8">
        <f t="shared" si="10"/>
        <v>16.614493038492537</v>
      </c>
      <c r="CD32" s="18">
        <v>14</v>
      </c>
      <c r="CE32" s="8">
        <f t="shared" si="21"/>
        <v>2.6144930384925367</v>
      </c>
      <c r="CK32" s="7">
        <v>19</v>
      </c>
      <c r="CL32" s="23" t="s">
        <v>11</v>
      </c>
      <c r="CM32" s="23" t="s">
        <v>9</v>
      </c>
      <c r="CN32" s="23" t="s">
        <v>10</v>
      </c>
      <c r="CO32" s="23" t="s">
        <v>17</v>
      </c>
      <c r="CP32" s="8">
        <f t="shared" si="11"/>
        <v>3.929829787234042</v>
      </c>
      <c r="CQ32" s="8">
        <f t="shared" si="12"/>
        <v>17.64482319763659</v>
      </c>
      <c r="CR32" s="18">
        <v>12</v>
      </c>
      <c r="CS32" s="8">
        <f t="shared" si="22"/>
        <v>5.64482319763659</v>
      </c>
      <c r="CY32" s="7">
        <v>19</v>
      </c>
      <c r="CZ32" s="23" t="s">
        <v>11</v>
      </c>
      <c r="DA32" s="23" t="s">
        <v>9</v>
      </c>
      <c r="DB32" s="23" t="s">
        <v>10</v>
      </c>
      <c r="DC32" s="23" t="s">
        <v>17</v>
      </c>
      <c r="DD32" s="8">
        <f t="shared" si="24"/>
        <v>4.188597972972972</v>
      </c>
      <c r="DE32" s="8">
        <f t="shared" si="14"/>
        <v>16.61664030432706</v>
      </c>
      <c r="DF32" s="18">
        <v>12</v>
      </c>
      <c r="DG32" s="8">
        <f t="shared" si="23"/>
        <v>4.61664030432706</v>
      </c>
    </row>
    <row r="33" spans="5:111" ht="12.75">
      <c r="E33" s="7">
        <v>20</v>
      </c>
      <c r="F33" s="23" t="s">
        <v>11</v>
      </c>
      <c r="G33" s="23" t="s">
        <v>9</v>
      </c>
      <c r="H33" s="23" t="s">
        <v>17</v>
      </c>
      <c r="I33" s="23" t="s">
        <v>10</v>
      </c>
      <c r="J33" s="8">
        <f t="shared" si="0"/>
        <v>5.18074957410562</v>
      </c>
      <c r="K33" s="8">
        <f t="shared" si="1"/>
        <v>14.08632601626165</v>
      </c>
      <c r="L33" s="18">
        <v>8</v>
      </c>
      <c r="M33" s="44">
        <f t="shared" si="15"/>
        <v>6.0863260162616495</v>
      </c>
      <c r="O33" s="14"/>
      <c r="P33" s="14"/>
      <c r="R33" s="14"/>
      <c r="S33" s="7">
        <v>20</v>
      </c>
      <c r="T33" s="23" t="s">
        <v>11</v>
      </c>
      <c r="U33" s="23" t="s">
        <v>9</v>
      </c>
      <c r="V33" s="23" t="s">
        <v>17</v>
      </c>
      <c r="W33" s="23" t="s">
        <v>10</v>
      </c>
      <c r="X33" s="8">
        <f t="shared" si="2"/>
        <v>4.921016365202411</v>
      </c>
      <c r="Y33" s="8">
        <f t="shared" si="3"/>
        <v>14.252417791997678</v>
      </c>
      <c r="Z33" s="18">
        <v>10</v>
      </c>
      <c r="AA33" s="44">
        <f t="shared" si="16"/>
        <v>4.2524177919976776</v>
      </c>
      <c r="AG33" s="7">
        <v>20</v>
      </c>
      <c r="AH33" s="23" t="s">
        <v>11</v>
      </c>
      <c r="AI33" s="23" t="s">
        <v>9</v>
      </c>
      <c r="AJ33" s="23" t="s">
        <v>17</v>
      </c>
      <c r="AK33" s="23" t="s">
        <v>10</v>
      </c>
      <c r="AL33" s="8">
        <f t="shared" si="4"/>
        <v>4.945668316831683</v>
      </c>
      <c r="AM33" s="8">
        <f t="shared" si="5"/>
        <v>14.18424981859867</v>
      </c>
      <c r="AN33" s="18">
        <v>12</v>
      </c>
      <c r="AO33" s="44">
        <f t="shared" si="17"/>
        <v>2.184249818598669</v>
      </c>
      <c r="AU33" s="7">
        <v>20</v>
      </c>
      <c r="AV33" s="23" t="s">
        <v>11</v>
      </c>
      <c r="AW33" s="23" t="s">
        <v>9</v>
      </c>
      <c r="AX33" s="23" t="s">
        <v>17</v>
      </c>
      <c r="AY33" s="23" t="s">
        <v>10</v>
      </c>
      <c r="AZ33" s="8">
        <f t="shared" si="6"/>
        <v>5.444696356275303</v>
      </c>
      <c r="BA33" s="8">
        <f t="shared" si="18"/>
        <v>12.929973310676234</v>
      </c>
      <c r="BB33" s="18">
        <v>12</v>
      </c>
      <c r="BC33" s="44">
        <f t="shared" si="19"/>
        <v>0.9299733106762336</v>
      </c>
      <c r="BI33" s="7">
        <v>20</v>
      </c>
      <c r="BJ33" s="23" t="s">
        <v>11</v>
      </c>
      <c r="BK33" s="23" t="s">
        <v>9</v>
      </c>
      <c r="BL33" s="23" t="s">
        <v>17</v>
      </c>
      <c r="BM33" s="23" t="s">
        <v>10</v>
      </c>
      <c r="BN33" s="8">
        <f t="shared" si="7"/>
        <v>5.268181818181817</v>
      </c>
      <c r="BO33" s="8">
        <f t="shared" si="8"/>
        <v>13.347933883517484</v>
      </c>
      <c r="BP33" s="18">
        <v>11</v>
      </c>
      <c r="BQ33" s="8">
        <f t="shared" si="20"/>
        <v>2.3479338835174843</v>
      </c>
      <c r="BW33" s="7">
        <v>20</v>
      </c>
      <c r="BX33" s="23" t="s">
        <v>11</v>
      </c>
      <c r="BY33" s="23" t="s">
        <v>9</v>
      </c>
      <c r="BZ33" s="23" t="s">
        <v>17</v>
      </c>
      <c r="CA33" s="23" t="s">
        <v>10</v>
      </c>
      <c r="CB33" s="8">
        <f t="shared" si="9"/>
        <v>5.258121827411166</v>
      </c>
      <c r="CC33" s="8">
        <f t="shared" si="10"/>
        <v>13.372555001257236</v>
      </c>
      <c r="CD33" s="18">
        <v>11</v>
      </c>
      <c r="CE33" s="8">
        <f t="shared" si="21"/>
        <v>2.3725550012572363</v>
      </c>
      <c r="CK33" s="7">
        <v>20</v>
      </c>
      <c r="CL33" s="23" t="s">
        <v>11</v>
      </c>
      <c r="CM33" s="23" t="s">
        <v>9</v>
      </c>
      <c r="CN33" s="23" t="s">
        <v>17</v>
      </c>
      <c r="CO33" s="23" t="s">
        <v>10</v>
      </c>
      <c r="CP33" s="8">
        <f t="shared" si="11"/>
        <v>4.917914893617021</v>
      </c>
      <c r="CQ33" s="8">
        <f t="shared" si="12"/>
        <v>14.261039498452432</v>
      </c>
      <c r="CR33" s="18">
        <v>10</v>
      </c>
      <c r="CS33" s="8">
        <f t="shared" si="22"/>
        <v>4.261039498452432</v>
      </c>
      <c r="CY33" s="7">
        <v>20</v>
      </c>
      <c r="CZ33" s="23" t="s">
        <v>11</v>
      </c>
      <c r="DA33" s="23" t="s">
        <v>9</v>
      </c>
      <c r="DB33" s="23" t="s">
        <v>17</v>
      </c>
      <c r="DC33" s="23" t="s">
        <v>10</v>
      </c>
      <c r="DD33" s="8">
        <f t="shared" si="24"/>
        <v>5.2493243243243235</v>
      </c>
      <c r="DE33" s="8">
        <f t="shared" si="14"/>
        <v>13.394159473932104</v>
      </c>
      <c r="DF33" s="18">
        <v>11</v>
      </c>
      <c r="DG33" s="8">
        <f t="shared" si="23"/>
        <v>2.3941594739321044</v>
      </c>
    </row>
    <row r="34" spans="5:111" ht="13.5" customHeight="1">
      <c r="E34" s="7">
        <v>21</v>
      </c>
      <c r="F34" s="23" t="s">
        <v>11</v>
      </c>
      <c r="G34" s="23" t="s">
        <v>10</v>
      </c>
      <c r="H34" s="23" t="s">
        <v>9</v>
      </c>
      <c r="I34" s="23" t="s">
        <v>17</v>
      </c>
      <c r="J34" s="8">
        <f t="shared" si="0"/>
        <v>3.3568143100511065</v>
      </c>
      <c r="K34" s="8">
        <f t="shared" si="1"/>
        <v>21.169987817950812</v>
      </c>
      <c r="L34" s="18">
        <v>14</v>
      </c>
      <c r="M34" s="44">
        <f t="shared" si="15"/>
        <v>7.169987817950812</v>
      </c>
      <c r="O34" s="14"/>
      <c r="P34" s="14"/>
      <c r="R34" s="14"/>
      <c r="S34" s="7">
        <v>21</v>
      </c>
      <c r="T34" s="23" t="s">
        <v>11</v>
      </c>
      <c r="U34" s="23" t="s">
        <v>10</v>
      </c>
      <c r="V34" s="23" t="s">
        <v>9</v>
      </c>
      <c r="W34" s="23" t="s">
        <v>17</v>
      </c>
      <c r="X34" s="8">
        <f t="shared" si="2"/>
        <v>3.192334194659776</v>
      </c>
      <c r="Y34" s="8">
        <f t="shared" si="3"/>
        <v>21.383473671997812</v>
      </c>
      <c r="Z34" s="18">
        <v>14.4</v>
      </c>
      <c r="AA34" s="44">
        <f t="shared" si="16"/>
        <v>6.983473671997812</v>
      </c>
      <c r="AG34" s="7">
        <v>21</v>
      </c>
      <c r="AH34" s="23" t="s">
        <v>11</v>
      </c>
      <c r="AI34" s="23" t="s">
        <v>10</v>
      </c>
      <c r="AJ34" s="23" t="s">
        <v>9</v>
      </c>
      <c r="AK34" s="23" t="s">
        <v>17</v>
      </c>
      <c r="AL34" s="8">
        <f t="shared" si="4"/>
        <v>3.1768564356435642</v>
      </c>
      <c r="AM34" s="8">
        <f t="shared" si="5"/>
        <v>21.47818518468928</v>
      </c>
      <c r="AN34" s="18">
        <v>17</v>
      </c>
      <c r="AO34" s="44">
        <f t="shared" si="17"/>
        <v>4.478185184689281</v>
      </c>
      <c r="AU34" s="7">
        <v>21</v>
      </c>
      <c r="AV34" s="23" t="s">
        <v>11</v>
      </c>
      <c r="AW34" s="23" t="s">
        <v>10</v>
      </c>
      <c r="AX34" s="23" t="s">
        <v>9</v>
      </c>
      <c r="AY34" s="23" t="s">
        <v>17</v>
      </c>
      <c r="AZ34" s="8">
        <f t="shared" si="6"/>
        <v>3.5289068825910928</v>
      </c>
      <c r="BA34" s="8">
        <f t="shared" si="18"/>
        <v>19.50502811122551</v>
      </c>
      <c r="BB34" s="18">
        <v>16</v>
      </c>
      <c r="BC34" s="44">
        <f t="shared" si="19"/>
        <v>3.50502811122551</v>
      </c>
      <c r="BI34" s="7">
        <v>21</v>
      </c>
      <c r="BJ34" s="23" t="s">
        <v>11</v>
      </c>
      <c r="BK34" s="23" t="s">
        <v>10</v>
      </c>
      <c r="BL34" s="23" t="s">
        <v>9</v>
      </c>
      <c r="BM34" s="23" t="s">
        <v>17</v>
      </c>
      <c r="BN34" s="8">
        <f t="shared" si="7"/>
        <v>3.3873737373737374</v>
      </c>
      <c r="BO34" s="8">
        <f t="shared" si="8"/>
        <v>20.254940524046575</v>
      </c>
      <c r="BP34" s="18">
        <v>15.5</v>
      </c>
      <c r="BQ34" s="8">
        <f t="shared" si="20"/>
        <v>4.7549405240465745</v>
      </c>
      <c r="BW34" s="7">
        <v>21</v>
      </c>
      <c r="BX34" s="23" t="s">
        <v>11</v>
      </c>
      <c r="BY34" s="23" t="s">
        <v>10</v>
      </c>
      <c r="BZ34" s="23" t="s">
        <v>9</v>
      </c>
      <c r="CA34" s="23" t="s">
        <v>17</v>
      </c>
      <c r="CB34" s="8">
        <f t="shared" si="9"/>
        <v>3.3886632825719114</v>
      </c>
      <c r="CC34" s="8">
        <f t="shared" si="10"/>
        <v>20.247858576779798</v>
      </c>
      <c r="CD34" s="18">
        <v>16</v>
      </c>
      <c r="CE34" s="8">
        <f t="shared" si="21"/>
        <v>4.247858576779798</v>
      </c>
      <c r="CK34" s="7">
        <v>21</v>
      </c>
      <c r="CL34" s="23" t="s">
        <v>11</v>
      </c>
      <c r="CM34" s="23" t="s">
        <v>10</v>
      </c>
      <c r="CN34" s="23" t="s">
        <v>9</v>
      </c>
      <c r="CO34" s="23" t="s">
        <v>17</v>
      </c>
      <c r="CP34" s="8">
        <f t="shared" si="11"/>
        <v>3.191446808510638</v>
      </c>
      <c r="CQ34" s="8">
        <f t="shared" si="12"/>
        <v>21.388882246954722</v>
      </c>
      <c r="CR34" s="18">
        <v>15</v>
      </c>
      <c r="CS34" s="8">
        <f t="shared" si="22"/>
        <v>6.388882246954722</v>
      </c>
      <c r="CY34" s="7">
        <v>21</v>
      </c>
      <c r="CZ34" s="23" t="s">
        <v>11</v>
      </c>
      <c r="DA34" s="23" t="s">
        <v>10</v>
      </c>
      <c r="DB34" s="23" t="s">
        <v>9</v>
      </c>
      <c r="DC34" s="23" t="s">
        <v>17</v>
      </c>
      <c r="DD34" s="8">
        <f t="shared" si="24"/>
        <v>3.399070945945945</v>
      </c>
      <c r="DE34" s="8">
        <f t="shared" si="14"/>
        <v>20.19087480339304</v>
      </c>
      <c r="DF34" s="18">
        <v>15</v>
      </c>
      <c r="DG34" s="8">
        <f t="shared" si="23"/>
        <v>5.19087480339304</v>
      </c>
    </row>
    <row r="35" spans="5:111" ht="12.75">
      <c r="E35" s="7">
        <v>22</v>
      </c>
      <c r="F35" s="23" t="s">
        <v>11</v>
      </c>
      <c r="G35" s="23" t="s">
        <v>10</v>
      </c>
      <c r="H35" s="23" t="s">
        <v>17</v>
      </c>
      <c r="I35" s="23" t="s">
        <v>9</v>
      </c>
      <c r="J35" s="8">
        <f t="shared" si="0"/>
        <v>3.617376490630323</v>
      </c>
      <c r="K35" s="8">
        <f t="shared" si="1"/>
        <v>19.767243354133118</v>
      </c>
      <c r="L35" s="18">
        <v>14</v>
      </c>
      <c r="M35" s="44">
        <f t="shared" si="15"/>
        <v>5.767243354133118</v>
      </c>
      <c r="O35" s="14"/>
      <c r="P35" s="14"/>
      <c r="Q35" s="14"/>
      <c r="R35" s="14"/>
      <c r="S35" s="7">
        <v>22</v>
      </c>
      <c r="T35" s="23" t="s">
        <v>11</v>
      </c>
      <c r="U35" s="23" t="s">
        <v>10</v>
      </c>
      <c r="V35" s="23" t="s">
        <v>17</v>
      </c>
      <c r="W35" s="23" t="s">
        <v>9</v>
      </c>
      <c r="X35" s="8">
        <f t="shared" si="2"/>
        <v>3.44504737295435</v>
      </c>
      <c r="Y35" s="8">
        <f t="shared" si="3"/>
        <v>19.9427822610743</v>
      </c>
      <c r="Z35" s="18">
        <v>14.2</v>
      </c>
      <c r="AA35" s="44">
        <f t="shared" si="16"/>
        <v>5.7427822610743</v>
      </c>
      <c r="AG35" s="7">
        <v>22</v>
      </c>
      <c r="AH35" s="23" t="s">
        <v>11</v>
      </c>
      <c r="AI35" s="23" t="s">
        <v>10</v>
      </c>
      <c r="AJ35" s="23" t="s">
        <v>17</v>
      </c>
      <c r="AK35" s="23" t="s">
        <v>9</v>
      </c>
      <c r="AL35" s="8">
        <f t="shared" si="4"/>
        <v>3.415965346534654</v>
      </c>
      <c r="AM35" s="8">
        <f t="shared" si="5"/>
        <v>20.09902667599541</v>
      </c>
      <c r="AN35" s="18">
        <v>16</v>
      </c>
      <c r="AO35" s="44">
        <f t="shared" si="17"/>
        <v>4.099026675995411</v>
      </c>
      <c r="AU35" s="7">
        <v>22</v>
      </c>
      <c r="AV35" s="23" t="s">
        <v>11</v>
      </c>
      <c r="AW35" s="23" t="s">
        <v>10</v>
      </c>
      <c r="AX35" s="23" t="s">
        <v>17</v>
      </c>
      <c r="AY35" s="23" t="s">
        <v>9</v>
      </c>
      <c r="AZ35" s="8">
        <f t="shared" si="6"/>
        <v>3.7961133603238864</v>
      </c>
      <c r="BA35" s="8">
        <f t="shared" si="18"/>
        <v>18.225895325058026</v>
      </c>
      <c r="BB35" s="18">
        <v>15</v>
      </c>
      <c r="BC35" s="44">
        <f t="shared" si="19"/>
        <v>3.2258953250580262</v>
      </c>
      <c r="BI35" s="7">
        <v>22</v>
      </c>
      <c r="BJ35" s="23" t="s">
        <v>11</v>
      </c>
      <c r="BK35" s="23" t="s">
        <v>10</v>
      </c>
      <c r="BL35" s="23" t="s">
        <v>17</v>
      </c>
      <c r="BM35" s="23" t="s">
        <v>9</v>
      </c>
      <c r="BN35" s="8">
        <f t="shared" si="7"/>
        <v>3.646464646464646</v>
      </c>
      <c r="BO35" s="8">
        <f t="shared" si="8"/>
        <v>18.921601084989312</v>
      </c>
      <c r="BP35" s="18">
        <v>15</v>
      </c>
      <c r="BQ35" s="8">
        <f t="shared" si="20"/>
        <v>3.9216010849893124</v>
      </c>
      <c r="BW35" s="7">
        <v>22</v>
      </c>
      <c r="BX35" s="23" t="s">
        <v>11</v>
      </c>
      <c r="BY35" s="23" t="s">
        <v>10</v>
      </c>
      <c r="BZ35" s="23" t="s">
        <v>17</v>
      </c>
      <c r="CA35" s="23" t="s">
        <v>9</v>
      </c>
      <c r="CB35" s="8">
        <f t="shared" si="9"/>
        <v>3.6571065989847713</v>
      </c>
      <c r="CC35" s="8">
        <f t="shared" si="10"/>
        <v>18.870441667863286</v>
      </c>
      <c r="CD35" s="18">
        <v>15</v>
      </c>
      <c r="CE35" s="8">
        <f t="shared" si="21"/>
        <v>3.870441667863286</v>
      </c>
      <c r="CK35" s="7">
        <v>22</v>
      </c>
      <c r="CL35" s="23" t="s">
        <v>11</v>
      </c>
      <c r="CM35" s="23" t="s">
        <v>10</v>
      </c>
      <c r="CN35" s="23" t="s">
        <v>17</v>
      </c>
      <c r="CO35" s="23" t="s">
        <v>9</v>
      </c>
      <c r="CP35" s="8">
        <f t="shared" si="11"/>
        <v>3.441148936170212</v>
      </c>
      <c r="CQ35" s="8">
        <f t="shared" si="12"/>
        <v>19.96359139821235</v>
      </c>
      <c r="CR35" s="18">
        <v>14</v>
      </c>
      <c r="CS35" s="8">
        <f t="shared" si="22"/>
        <v>5.963591398212351</v>
      </c>
      <c r="CY35" s="7">
        <v>22</v>
      </c>
      <c r="CZ35" s="23" t="s">
        <v>11</v>
      </c>
      <c r="DA35" s="23" t="s">
        <v>10</v>
      </c>
      <c r="DB35" s="23" t="s">
        <v>17</v>
      </c>
      <c r="DC35" s="23" t="s">
        <v>9</v>
      </c>
      <c r="DD35" s="8">
        <f t="shared" si="24"/>
        <v>3.670270270270269</v>
      </c>
      <c r="DE35" s="8">
        <f t="shared" si="14"/>
        <v>18.807527170026972</v>
      </c>
      <c r="DF35" s="18">
        <v>14.5</v>
      </c>
      <c r="DG35" s="8">
        <f t="shared" si="23"/>
        <v>4.307527170026972</v>
      </c>
    </row>
    <row r="36" spans="5:111" ht="12.75">
      <c r="E36" s="7">
        <v>23</v>
      </c>
      <c r="F36" s="23" t="s">
        <v>11</v>
      </c>
      <c r="G36" s="23" t="s">
        <v>17</v>
      </c>
      <c r="H36" s="23" t="s">
        <v>9</v>
      </c>
      <c r="I36" s="23" t="s">
        <v>10</v>
      </c>
      <c r="J36" s="8">
        <f t="shared" si="0"/>
        <v>5.441311754684837</v>
      </c>
      <c r="K36" s="8">
        <f t="shared" si="1"/>
        <v>13.436829090990932</v>
      </c>
      <c r="L36" s="18">
        <v>7.5</v>
      </c>
      <c r="M36" s="44">
        <f t="shared" si="15"/>
        <v>5.936829090990932</v>
      </c>
      <c r="O36" s="14"/>
      <c r="P36" s="14"/>
      <c r="Q36" s="14"/>
      <c r="R36" s="14"/>
      <c r="S36" s="7">
        <v>23</v>
      </c>
      <c r="T36" s="23" t="s">
        <v>11</v>
      </c>
      <c r="U36" s="23" t="s">
        <v>17</v>
      </c>
      <c r="V36" s="23" t="s">
        <v>9</v>
      </c>
      <c r="W36" s="23" t="s">
        <v>10</v>
      </c>
      <c r="X36" s="8">
        <f t="shared" si="2"/>
        <v>5.173729543496985</v>
      </c>
      <c r="Y36" s="8">
        <f t="shared" si="3"/>
        <v>13.582664119845017</v>
      </c>
      <c r="Z36" s="18">
        <v>9.7</v>
      </c>
      <c r="AA36" s="44">
        <f t="shared" si="16"/>
        <v>3.8826641198450176</v>
      </c>
      <c r="AG36" s="7">
        <v>23</v>
      </c>
      <c r="AH36" s="23" t="s">
        <v>11</v>
      </c>
      <c r="AI36" s="23" t="s">
        <v>17</v>
      </c>
      <c r="AJ36" s="23" t="s">
        <v>9</v>
      </c>
      <c r="AK36" s="23" t="s">
        <v>10</v>
      </c>
      <c r="AL36" s="8">
        <f t="shared" si="4"/>
        <v>5.184777227722773</v>
      </c>
      <c r="AM36" s="8">
        <f t="shared" si="5"/>
        <v>13.554791210737939</v>
      </c>
      <c r="AN36" s="18">
        <v>12</v>
      </c>
      <c r="AO36" s="44">
        <f t="shared" si="17"/>
        <v>1.554791210737939</v>
      </c>
      <c r="AU36" s="7">
        <v>23</v>
      </c>
      <c r="AV36" s="23" t="s">
        <v>11</v>
      </c>
      <c r="AW36" s="23" t="s">
        <v>17</v>
      </c>
      <c r="AX36" s="23" t="s">
        <v>9</v>
      </c>
      <c r="AY36" s="23" t="s">
        <v>10</v>
      </c>
      <c r="AZ36" s="8">
        <f t="shared" si="6"/>
        <v>5.711902834008097</v>
      </c>
      <c r="BA36" s="8">
        <f t="shared" si="18"/>
        <v>12.34407708897813</v>
      </c>
      <c r="BB36" s="18">
        <v>11</v>
      </c>
      <c r="BC36" s="44">
        <f t="shared" si="19"/>
        <v>1.3440770889781302</v>
      </c>
      <c r="BI36" s="7">
        <v>23</v>
      </c>
      <c r="BJ36" s="23" t="s">
        <v>11</v>
      </c>
      <c r="BK36" s="23" t="s">
        <v>17</v>
      </c>
      <c r="BL36" s="23" t="s">
        <v>9</v>
      </c>
      <c r="BM36" s="23" t="s">
        <v>10</v>
      </c>
      <c r="BN36" s="8">
        <f t="shared" si="7"/>
        <v>5.5272727272727264</v>
      </c>
      <c r="BO36" s="8">
        <f t="shared" si="8"/>
        <v>12.743154935995078</v>
      </c>
      <c r="BP36" s="18">
        <v>10.5</v>
      </c>
      <c r="BQ36" s="8">
        <f t="shared" si="20"/>
        <v>2.2431549359950775</v>
      </c>
      <c r="BW36" s="7">
        <v>23</v>
      </c>
      <c r="BX36" s="23" t="s">
        <v>11</v>
      </c>
      <c r="BY36" s="23" t="s">
        <v>17</v>
      </c>
      <c r="BZ36" s="23" t="s">
        <v>9</v>
      </c>
      <c r="CA36" s="23" t="s">
        <v>10</v>
      </c>
      <c r="CB36" s="8">
        <f t="shared" si="9"/>
        <v>5.526565143824026</v>
      </c>
      <c r="CC36" s="8">
        <f t="shared" si="10"/>
        <v>12.744733197738807</v>
      </c>
      <c r="CD36" s="18">
        <v>10.5</v>
      </c>
      <c r="CE36" s="8">
        <f t="shared" si="21"/>
        <v>2.2447331977388068</v>
      </c>
      <c r="CK36" s="7">
        <v>23</v>
      </c>
      <c r="CL36" s="23" t="s">
        <v>11</v>
      </c>
      <c r="CM36" s="23" t="s">
        <v>17</v>
      </c>
      <c r="CN36" s="23" t="s">
        <v>9</v>
      </c>
      <c r="CO36" s="23" t="s">
        <v>10</v>
      </c>
      <c r="CP36" s="8">
        <f t="shared" si="11"/>
        <v>5.167617021276595</v>
      </c>
      <c r="CQ36" s="8">
        <f t="shared" si="12"/>
        <v>13.598134177357009</v>
      </c>
      <c r="CR36" s="18">
        <v>10</v>
      </c>
      <c r="CS36" s="8">
        <f t="shared" si="22"/>
        <v>3.598134177357009</v>
      </c>
      <c r="CY36" s="7">
        <v>23</v>
      </c>
      <c r="CZ36" s="23" t="s">
        <v>11</v>
      </c>
      <c r="DA36" s="23" t="s">
        <v>17</v>
      </c>
      <c r="DB36" s="23" t="s">
        <v>9</v>
      </c>
      <c r="DC36" s="23" t="s">
        <v>10</v>
      </c>
      <c r="DD36" s="8">
        <f t="shared" si="24"/>
        <v>5.5205236486486475</v>
      </c>
      <c r="DE36" s="8">
        <f t="shared" si="14"/>
        <v>12.75822439749078</v>
      </c>
      <c r="DF36" s="18">
        <v>9.5</v>
      </c>
      <c r="DG36" s="8">
        <f t="shared" si="23"/>
        <v>3.25822439749078</v>
      </c>
    </row>
    <row r="37" spans="5:111" ht="13.5" thickBot="1">
      <c r="E37" s="9">
        <v>24</v>
      </c>
      <c r="F37" s="24" t="s">
        <v>11</v>
      </c>
      <c r="G37" s="24" t="s">
        <v>17</v>
      </c>
      <c r="H37" s="24" t="s">
        <v>10</v>
      </c>
      <c r="I37" s="24" t="s">
        <v>9</v>
      </c>
      <c r="J37" s="43">
        <f t="shared" si="0"/>
        <v>4.659625212947189</v>
      </c>
      <c r="K37" s="43">
        <f t="shared" si="1"/>
        <v>15.588698071061103</v>
      </c>
      <c r="L37" s="34">
        <v>9.5</v>
      </c>
      <c r="M37" s="45">
        <f t="shared" si="15"/>
        <v>6.088698071061103</v>
      </c>
      <c r="O37" s="14"/>
      <c r="P37" s="14"/>
      <c r="Q37" s="14"/>
      <c r="R37" s="14"/>
      <c r="S37" s="9">
        <v>24</v>
      </c>
      <c r="T37" s="24" t="s">
        <v>11</v>
      </c>
      <c r="U37" s="24" t="s">
        <v>17</v>
      </c>
      <c r="V37" s="24" t="s">
        <v>10</v>
      </c>
      <c r="W37" s="24" t="s">
        <v>9</v>
      </c>
      <c r="X37" s="43">
        <f t="shared" si="2"/>
        <v>4.435745047372954</v>
      </c>
      <c r="Y37" s="43">
        <f t="shared" si="3"/>
        <v>15.737920652617332</v>
      </c>
      <c r="Z37" s="34">
        <v>10.5</v>
      </c>
      <c r="AA37" s="45">
        <f t="shared" si="16"/>
        <v>5.237920652617332</v>
      </c>
      <c r="AG37" s="9">
        <v>24</v>
      </c>
      <c r="AH37" s="24" t="s">
        <v>11</v>
      </c>
      <c r="AI37" s="24" t="s">
        <v>17</v>
      </c>
      <c r="AJ37" s="24" t="s">
        <v>10</v>
      </c>
      <c r="AK37" s="24" t="s">
        <v>9</v>
      </c>
      <c r="AL37" s="43">
        <f t="shared" si="4"/>
        <v>4.419925742574257</v>
      </c>
      <c r="AM37" s="43">
        <f t="shared" si="5"/>
        <v>15.791443194064483</v>
      </c>
      <c r="AN37" s="34">
        <v>13</v>
      </c>
      <c r="AO37" s="45">
        <f t="shared" si="17"/>
        <v>2.791443194064483</v>
      </c>
      <c r="AU37" s="9">
        <v>24</v>
      </c>
      <c r="AV37" s="24" t="s">
        <v>11</v>
      </c>
      <c r="AW37" s="24" t="s">
        <v>17</v>
      </c>
      <c r="AX37" s="24" t="s">
        <v>10</v>
      </c>
      <c r="AY37" s="24" t="s">
        <v>9</v>
      </c>
      <c r="AZ37" s="43">
        <f t="shared" si="6"/>
        <v>4.887611336032388</v>
      </c>
      <c r="BA37" s="43">
        <f t="shared" si="18"/>
        <v>14.345820178435533</v>
      </c>
      <c r="BB37" s="34">
        <v>14</v>
      </c>
      <c r="BC37" s="45">
        <f t="shared" si="19"/>
        <v>0.3458201784355328</v>
      </c>
      <c r="BI37" s="9">
        <v>24</v>
      </c>
      <c r="BJ37" s="24" t="s">
        <v>11</v>
      </c>
      <c r="BK37" s="24" t="s">
        <v>17</v>
      </c>
      <c r="BL37" s="24" t="s">
        <v>10</v>
      </c>
      <c r="BM37" s="24" t="s">
        <v>9</v>
      </c>
      <c r="BN37" s="43">
        <f t="shared" si="7"/>
        <v>4.71641414141414</v>
      </c>
      <c r="BO37" s="43">
        <f t="shared" si="8"/>
        <v>14.843932566699808</v>
      </c>
      <c r="BP37" s="34">
        <v>11.5</v>
      </c>
      <c r="BQ37" s="8">
        <f t="shared" si="20"/>
        <v>3.3439325666998077</v>
      </c>
      <c r="BW37" s="9">
        <v>24</v>
      </c>
      <c r="BX37" s="24" t="s">
        <v>11</v>
      </c>
      <c r="BY37" s="24" t="s">
        <v>17</v>
      </c>
      <c r="BZ37" s="24" t="s">
        <v>10</v>
      </c>
      <c r="CA37" s="24" t="s">
        <v>9</v>
      </c>
      <c r="CB37" s="43">
        <f t="shared" si="9"/>
        <v>4.726057529610829</v>
      </c>
      <c r="CC37" s="43">
        <f t="shared" si="10"/>
        <v>14.814977301816254</v>
      </c>
      <c r="CD37" s="34">
        <v>12</v>
      </c>
      <c r="CE37" s="8">
        <f t="shared" si="21"/>
        <v>2.8149773018162545</v>
      </c>
      <c r="CK37" s="9">
        <v>24</v>
      </c>
      <c r="CL37" s="24" t="s">
        <v>11</v>
      </c>
      <c r="CM37" s="24" t="s">
        <v>17</v>
      </c>
      <c r="CN37" s="24" t="s">
        <v>10</v>
      </c>
      <c r="CO37" s="24" t="s">
        <v>9</v>
      </c>
      <c r="CP37" s="43">
        <f t="shared" si="11"/>
        <v>4.42923404255319</v>
      </c>
      <c r="CQ37" s="43">
        <f t="shared" si="12"/>
        <v>15.7599069032066</v>
      </c>
      <c r="CR37" s="34">
        <v>11.5</v>
      </c>
      <c r="CS37" s="8">
        <f t="shared" si="22"/>
        <v>4.2599069032066</v>
      </c>
      <c r="CY37" s="9">
        <v>24</v>
      </c>
      <c r="CZ37" s="24" t="s">
        <v>11</v>
      </c>
      <c r="DA37" s="24" t="s">
        <v>17</v>
      </c>
      <c r="DB37" s="24" t="s">
        <v>10</v>
      </c>
      <c r="DC37" s="24" t="s">
        <v>9</v>
      </c>
      <c r="DD37" s="43">
        <f t="shared" si="24"/>
        <v>4.73099662162162</v>
      </c>
      <c r="DE37" s="43">
        <f t="shared" si="14"/>
        <v>14.800189894689828</v>
      </c>
      <c r="DF37" s="34">
        <v>11</v>
      </c>
      <c r="DG37" s="8">
        <f t="shared" si="23"/>
        <v>3.8001898946898276</v>
      </c>
    </row>
    <row r="38" spans="15:18" ht="12.75">
      <c r="O38" s="14"/>
      <c r="P38" s="14"/>
      <c r="Q38" s="14"/>
      <c r="R38" s="14"/>
    </row>
    <row r="39" spans="15:18" ht="12.75">
      <c r="O39" s="14"/>
      <c r="P39" s="14"/>
      <c r="Q39" s="14"/>
      <c r="R39" s="14"/>
    </row>
    <row r="40" spans="15:18" ht="12.75">
      <c r="O40" s="14"/>
      <c r="P40" s="14"/>
      <c r="Q40" s="14"/>
      <c r="R40" s="14"/>
    </row>
    <row r="41" spans="15:18" ht="12.75">
      <c r="O41" s="14"/>
      <c r="P41" s="14"/>
      <c r="Q41" s="14"/>
      <c r="R41" s="14"/>
    </row>
    <row r="42" spans="15:18" ht="12.75">
      <c r="O42" s="14"/>
      <c r="P42" s="14"/>
      <c r="Q42" s="14"/>
      <c r="R42" s="14"/>
    </row>
    <row r="43" spans="15:18" ht="12.75">
      <c r="O43" s="14"/>
      <c r="P43" s="14"/>
      <c r="Q43" s="14"/>
      <c r="R43" s="14"/>
    </row>
    <row r="44" spans="15:18" ht="12.75">
      <c r="O44" s="14"/>
      <c r="P44" s="14"/>
      <c r="Q44" s="14"/>
      <c r="R44" s="14"/>
    </row>
    <row r="45" spans="15:18" ht="12.75">
      <c r="O45" s="14"/>
      <c r="P45" s="14"/>
      <c r="Q45" s="14"/>
      <c r="R45" s="14"/>
    </row>
    <row r="46" spans="15:18" ht="12.75">
      <c r="O46" s="14"/>
      <c r="P46" s="14"/>
      <c r="Q46" s="14"/>
      <c r="R46" s="14"/>
    </row>
    <row r="47" spans="15:18" ht="12.75">
      <c r="O47" s="14"/>
      <c r="P47" s="14"/>
      <c r="Q47" s="14"/>
      <c r="R47" s="14"/>
    </row>
    <row r="48" spans="15:18" ht="12.75">
      <c r="O48" s="14"/>
      <c r="P48" s="14"/>
      <c r="Q48" s="14"/>
      <c r="R48" s="14"/>
    </row>
    <row r="49" spans="15:18" ht="12.75">
      <c r="O49" s="14"/>
      <c r="P49" s="14"/>
      <c r="Q49" s="14"/>
      <c r="R49" s="14"/>
    </row>
    <row r="50" spans="15:18" ht="12.75">
      <c r="O50" s="14"/>
      <c r="P50" s="14"/>
      <c r="Q50" s="14"/>
      <c r="R50" s="14"/>
    </row>
    <row r="51" spans="15:18" ht="12.75">
      <c r="O51" s="14"/>
      <c r="P51" s="14"/>
      <c r="Q51" s="14"/>
      <c r="R51" s="14"/>
    </row>
    <row r="52" spans="15:18" ht="12.75">
      <c r="O52" s="14"/>
      <c r="P52" s="14"/>
      <c r="Q52" s="14"/>
      <c r="R52" s="14"/>
    </row>
    <row r="53" spans="15:18" ht="12.75">
      <c r="O53" s="14"/>
      <c r="P53" s="14"/>
      <c r="Q53" s="14"/>
      <c r="R53" s="14"/>
    </row>
    <row r="54" spans="15:18" ht="12.75">
      <c r="O54" s="14"/>
      <c r="P54" s="14"/>
      <c r="Q54" s="14"/>
      <c r="R54" s="14"/>
    </row>
    <row r="55" spans="15:18" ht="12.75">
      <c r="O55" s="14"/>
      <c r="P55" s="14"/>
      <c r="Q55" s="14"/>
      <c r="R55" s="14"/>
    </row>
    <row r="56" spans="15:18" ht="12.75">
      <c r="O56" s="14"/>
      <c r="P56" s="14"/>
      <c r="Q56" s="14"/>
      <c r="R56" s="14"/>
    </row>
    <row r="57" spans="15:18" ht="12.75">
      <c r="O57" s="14"/>
      <c r="P57" s="14"/>
      <c r="Q57" s="14"/>
      <c r="R57" s="14"/>
    </row>
    <row r="58" spans="15:18" ht="12.75">
      <c r="O58" s="14"/>
      <c r="P58" s="14"/>
      <c r="Q58" s="14"/>
      <c r="R58" s="14"/>
    </row>
    <row r="59" spans="15:18" ht="12.75">
      <c r="O59" s="14"/>
      <c r="P59" s="14"/>
      <c r="Q59" s="14"/>
      <c r="R59" s="14"/>
    </row>
    <row r="60" spans="15:18" ht="12.75">
      <c r="O60" s="14"/>
      <c r="P60" s="14"/>
      <c r="Q60" s="14"/>
      <c r="R60" s="14"/>
    </row>
    <row r="61" spans="15:18" ht="12.75">
      <c r="O61" s="14"/>
      <c r="P61" s="14"/>
      <c r="Q61" s="14"/>
      <c r="R61" s="14"/>
    </row>
    <row r="62" spans="15:18" ht="12.75">
      <c r="O62" s="14"/>
      <c r="P62" s="14"/>
      <c r="Q62" s="14"/>
      <c r="R62" s="14"/>
    </row>
    <row r="63" spans="15:18" ht="12.75">
      <c r="O63" s="14"/>
      <c r="P63" s="14"/>
      <c r="Q63" s="14"/>
      <c r="R63" s="14"/>
    </row>
    <row r="64" spans="15:18" ht="12.75">
      <c r="O64" s="14"/>
      <c r="P64" s="14"/>
      <c r="Q64" s="14"/>
      <c r="R64" s="14"/>
    </row>
    <row r="65" spans="15:18" ht="12.75">
      <c r="O65" s="14"/>
      <c r="P65" s="14"/>
      <c r="Q65" s="14"/>
      <c r="R65" s="14"/>
    </row>
    <row r="66" spans="15:18" ht="12.75">
      <c r="O66" s="14"/>
      <c r="P66" s="14"/>
      <c r="Q66" s="14"/>
      <c r="R66" s="14"/>
    </row>
    <row r="67" spans="15:18" ht="12.75">
      <c r="O67" s="14"/>
      <c r="P67" s="14"/>
      <c r="Q67" s="14"/>
      <c r="R67" s="14"/>
    </row>
    <row r="68" spans="15:18" ht="12.75">
      <c r="O68" s="14"/>
      <c r="P68" s="14"/>
      <c r="Q68" s="14"/>
      <c r="R68" s="14"/>
    </row>
    <row r="69" spans="15:18" ht="12.75">
      <c r="O69" s="14"/>
      <c r="P69" s="14"/>
      <c r="Q69" s="14"/>
      <c r="R69" s="14"/>
    </row>
    <row r="70" spans="15:18" ht="12.75">
      <c r="O70" s="14"/>
      <c r="P70" s="14"/>
      <c r="Q70" s="14"/>
      <c r="R70" s="14"/>
    </row>
  </sheetData>
  <sheetProtection/>
  <mergeCells count="36">
    <mergeCell ref="CU10:CW10"/>
    <mergeCell ref="CY10:DG10"/>
    <mergeCell ref="CZ12:DC12"/>
    <mergeCell ref="CZ13:DC13"/>
    <mergeCell ref="CG10:CI10"/>
    <mergeCell ref="CK10:CS10"/>
    <mergeCell ref="CL12:CO12"/>
    <mergeCell ref="CL13:CO13"/>
    <mergeCell ref="BS10:BU10"/>
    <mergeCell ref="BW10:CE10"/>
    <mergeCell ref="BX12:CA12"/>
    <mergeCell ref="BX13:CA13"/>
    <mergeCell ref="F12:I12"/>
    <mergeCell ref="F13:I13"/>
    <mergeCell ref="AU10:BC10"/>
    <mergeCell ref="AV12:AY12"/>
    <mergeCell ref="AV13:AY13"/>
    <mergeCell ref="AQ10:AS10"/>
    <mergeCell ref="O21:P21"/>
    <mergeCell ref="S10:AA10"/>
    <mergeCell ref="T12:W12"/>
    <mergeCell ref="T13:W13"/>
    <mergeCell ref="A10:C10"/>
    <mergeCell ref="E10:M10"/>
    <mergeCell ref="A21:B21"/>
    <mergeCell ref="O10:Q10"/>
    <mergeCell ref="AC10:AE10"/>
    <mergeCell ref="AG10:AO10"/>
    <mergeCell ref="AQ21:AR21"/>
    <mergeCell ref="AC21:AD21"/>
    <mergeCell ref="BE10:BG10"/>
    <mergeCell ref="BI10:BQ10"/>
    <mergeCell ref="BJ12:BM12"/>
    <mergeCell ref="BJ13:BM13"/>
    <mergeCell ref="AH12:AK12"/>
    <mergeCell ref="AH13:AK13"/>
  </mergeCells>
  <printOptions horizontalCentered="1" verticalCentered="1"/>
  <pageMargins left="0.25" right="0.25" top="0.25" bottom="0.25" header="0.5" footer="0.5"/>
  <pageSetup fitToWidth="5" horizontalDpi="300" verticalDpi="300" orientation="landscape" r:id="rId185"/>
  <colBreaks count="4" manualBreakCount="4">
    <brk id="14" max="37" man="1"/>
    <brk id="28" max="65535" man="1"/>
    <brk id="42" max="37" man="1"/>
    <brk id="56" max="65535" man="1"/>
  </colBreaks>
  <legacyDrawing r:id="rId184"/>
  <oleObjects>
    <oleObject progId="Equation.3" shapeId="250480" r:id="rId1"/>
    <oleObject progId="Equation.3" shapeId="254390" r:id="rId2"/>
    <oleObject progId="Equation.3" shapeId="255568" r:id="rId3"/>
    <oleObject progId="Equation.3" shapeId="6434253" r:id="rId4"/>
    <oleObject progId="Equation.3" shapeId="6434254" r:id="rId5"/>
    <oleObject progId="Equation.3" shapeId="6435319" r:id="rId6"/>
    <oleObject progId="Equation.3" shapeId="6435320" r:id="rId7"/>
    <oleObject progId="Equation.3" shapeId="15456839" r:id="rId8"/>
    <oleObject progId="Equation.3" shapeId="15456841" r:id="rId9"/>
    <oleObject progId="Equation.3" shapeId="20673643" r:id="rId10"/>
    <oleObject progId="Equation.3" shapeId="20673645" r:id="rId11"/>
    <oleObject progId="Equation.3" shapeId="20679181" r:id="rId12"/>
    <oleObject progId="Equation.3" shapeId="20679183" r:id="rId13"/>
    <oleObject progId="Equation.3" shapeId="20710329" r:id="rId14"/>
    <oleObject progId="Equation.3" shapeId="20711453" r:id="rId15"/>
    <oleObject progId="Equation.3" shapeId="20712356" r:id="rId16"/>
    <oleObject progId="Equation.3" shapeId="21724856" r:id="rId17"/>
    <oleObject progId="Equation.3" shapeId="21724857" r:id="rId18"/>
    <oleObject progId="Equation.3" shapeId="21724858" r:id="rId19"/>
    <oleObject progId="Equation.3" shapeId="22014195" r:id="rId20"/>
    <oleObject progId="Equation.3" shapeId="22014196" r:id="rId21"/>
    <oleObject progId="Equation.3" shapeId="22014197" r:id="rId22"/>
    <oleObject progId="Equation.3" shapeId="22014198" r:id="rId23"/>
    <oleObject progId="Equation.3" shapeId="22014199" r:id="rId24"/>
    <oleObject progId="Equation.3" shapeId="22045814" r:id="rId25"/>
    <oleObject progId="Equation.3" shapeId="22045815" r:id="rId26"/>
    <oleObject progId="Equation.3" shapeId="22045817" r:id="rId27"/>
    <oleObject progId="Equation.3" shapeId="22047978" r:id="rId28"/>
    <oleObject progId="Equation.3" shapeId="22047979" r:id="rId29"/>
    <oleObject progId="Equation.3" shapeId="22047980" r:id="rId30"/>
    <oleObject progId="Equation.3" shapeId="22047981" r:id="rId31"/>
    <oleObject progId="Equation.3" shapeId="22047982" r:id="rId32"/>
    <oleObject progId="Equation.3" shapeId="22047983" r:id="rId33"/>
    <oleObject progId="Equation.3" shapeId="22047984" r:id="rId34"/>
    <oleObject progId="Equation.3" shapeId="22047986" r:id="rId35"/>
    <oleObject progId="Equation.3" shapeId="22047987" r:id="rId36"/>
    <oleObject progId="Equation.3" shapeId="52975433" r:id="rId37"/>
    <oleObject progId="Equation.3" shapeId="52976440" r:id="rId38"/>
    <oleObject progId="Equation.3" shapeId="55039511" r:id="rId39"/>
    <oleObject progId="Equation.3" shapeId="55039512" r:id="rId40"/>
    <oleObject progId="Equation.3" shapeId="55039513" r:id="rId41"/>
    <oleObject progId="Equation.3" shapeId="55039514" r:id="rId42"/>
    <oleObject progId="Equation.3" shapeId="55039515" r:id="rId43"/>
    <oleObject progId="Equation.3" shapeId="55039516" r:id="rId44"/>
    <oleObject progId="Equation.3" shapeId="55039517" r:id="rId45"/>
    <oleObject progId="Equation.3" shapeId="55039518" r:id="rId46"/>
    <oleObject progId="Equation.3" shapeId="55039519" r:id="rId47"/>
    <oleObject progId="Equation.3" shapeId="55039520" r:id="rId48"/>
    <oleObject progId="Equation.3" shapeId="55039521" r:id="rId49"/>
    <oleObject progId="Equation.3" shapeId="55039522" r:id="rId50"/>
    <oleObject progId="Equation.3" shapeId="55039523" r:id="rId51"/>
    <oleObject progId="Equation.3" shapeId="55039524" r:id="rId52"/>
    <oleObject progId="Equation.3" shapeId="55039525" r:id="rId53"/>
    <oleObject progId="Equation.3" shapeId="55039526" r:id="rId54"/>
    <oleObject progId="Equation.3" shapeId="55039527" r:id="rId55"/>
    <oleObject progId="Equation.3" shapeId="55039528" r:id="rId56"/>
    <oleObject progId="Equation.3" shapeId="55039529" r:id="rId57"/>
    <oleObject progId="Equation.3" shapeId="55039530" r:id="rId58"/>
    <oleObject progId="Equation.3" shapeId="55039531" r:id="rId59"/>
    <oleObject progId="Equation.3" shapeId="55039532" r:id="rId60"/>
    <oleObject progId="Equation.3" shapeId="55039533" r:id="rId61"/>
    <oleObject progId="Equation.3" shapeId="55039535" r:id="rId62"/>
    <oleObject progId="Equation.3" shapeId="55078999" r:id="rId63"/>
    <oleObject progId="Equation.3" shapeId="55085616" r:id="rId64"/>
    <oleObject progId="Equation.3" shapeId="55086505" r:id="rId65"/>
    <oleObject progId="Equation.3" shapeId="55086506" r:id="rId66"/>
    <oleObject progId="Equation.3" shapeId="55088052" r:id="rId67"/>
    <oleObject progId="Equation.3" shapeId="55097425" r:id="rId68"/>
    <oleObject progId="Equation.3" shapeId="55097426" r:id="rId69"/>
    <oleObject progId="Equation.3" shapeId="55097427" r:id="rId70"/>
    <oleObject progId="Equation.3" shapeId="55185809" r:id="rId71"/>
    <oleObject progId="Equation.3" shapeId="55186439" r:id="rId72"/>
    <oleObject progId="Equation.3" shapeId="55186440" r:id="rId73"/>
    <oleObject progId="Equation.3" shapeId="55186757" r:id="rId74"/>
    <oleObject progId="Equation.3" shapeId="55186758" r:id="rId75"/>
    <oleObject progId="Equation.3" shapeId="55187055" r:id="rId76"/>
    <oleObject progId="Equation.3" shapeId="55187056" r:id="rId77"/>
    <oleObject progId="Equation.3" shapeId="170723" r:id="rId78"/>
    <oleObject progId="Equation.3" shapeId="171427" r:id="rId79"/>
    <oleObject progId="Equation.3" shapeId="268228" r:id="rId80"/>
    <oleObject progId="Equation.3" shapeId="268670" r:id="rId81"/>
    <oleObject progId="Equation.3" shapeId="269101" r:id="rId82"/>
    <oleObject progId="Equation.3" shapeId="17206486" r:id="rId83"/>
    <oleObject progId="Equation.3" shapeId="17206489" r:id="rId84"/>
    <oleObject progId="Equation.3" shapeId="17206491" r:id="rId85"/>
    <oleObject progId="Equation.3" shapeId="17206492" r:id="rId86"/>
    <oleObject progId="Equation.3" shapeId="17219092" r:id="rId87"/>
    <oleObject progId="Equation.3" shapeId="17219430" r:id="rId88"/>
    <oleObject progId="Equation.3" shapeId="17219755" r:id="rId89"/>
    <oleObject progId="Equation.3" shapeId="17220138" r:id="rId90"/>
    <oleObject progId="Equation.3" shapeId="8283182" r:id="rId91"/>
    <oleObject progId="Equation.3" shapeId="8283183" r:id="rId92"/>
    <oleObject progId="Equation.3" shapeId="8283184" r:id="rId93"/>
    <oleObject progId="Equation.3" shapeId="8283185" r:id="rId94"/>
    <oleObject progId="Equation.3" shapeId="8283186" r:id="rId95"/>
    <oleObject progId="Equation.3" shapeId="8283187" r:id="rId96"/>
    <oleObject progId="Equation.3" shapeId="8283188" r:id="rId97"/>
    <oleObject progId="Equation.3" shapeId="8283189" r:id="rId98"/>
    <oleObject progId="Equation.3" shapeId="8283190" r:id="rId99"/>
    <oleObject progId="Equation.3" shapeId="8283191" r:id="rId100"/>
    <oleObject progId="Equation.3" shapeId="8283192" r:id="rId101"/>
    <oleObject progId="Equation.3" shapeId="8283193" r:id="rId102"/>
    <oleObject progId="Equation.3" shapeId="8283194" r:id="rId103"/>
    <oleObject progId="Equation.3" shapeId="8283195" r:id="rId104"/>
    <oleObject progId="Equation.3" shapeId="8283196" r:id="rId105"/>
    <oleObject progId="Equation.3" shapeId="8283197" r:id="rId106"/>
    <oleObject progId="Equation.3" shapeId="8283198" r:id="rId107"/>
    <oleObject progId="Equation.3" shapeId="8283199" r:id="rId108"/>
    <oleObject progId="Equation.3" shapeId="8283200" r:id="rId109"/>
    <oleObject progId="Equation.3" shapeId="8283201" r:id="rId110"/>
    <oleObject progId="Equation.3" shapeId="8283202" r:id="rId111"/>
    <oleObject progId="Equation.3" shapeId="8283203" r:id="rId112"/>
    <oleObject progId="Equation.3" shapeId="8283204" r:id="rId113"/>
    <oleObject progId="Equation.3" shapeId="8283205" r:id="rId114"/>
    <oleObject progId="Equation.3" shapeId="8283206" r:id="rId115"/>
    <oleObject progId="Equation.3" shapeId="8283207" r:id="rId116"/>
    <oleObject progId="Equation.3" shapeId="8283208" r:id="rId117"/>
    <oleObject progId="Equation.3" shapeId="8283209" r:id="rId118"/>
    <oleObject progId="Equation.3" shapeId="8283210" r:id="rId119"/>
    <oleObject progId="Equation.3" shapeId="8283211" r:id="rId120"/>
    <oleObject progId="Equation.3" shapeId="8283212" r:id="rId121"/>
    <oleObject progId="Equation.3" shapeId="8283213" r:id="rId122"/>
    <oleObject progId="Equation.3" shapeId="8283214" r:id="rId123"/>
    <oleObject progId="Equation.3" shapeId="8283215" r:id="rId124"/>
    <oleObject progId="Equation.3" shapeId="1482139" r:id="rId125"/>
    <oleObject progId="Equation.3" shapeId="1482140" r:id="rId126"/>
    <oleObject progId="Equation.3" shapeId="1482141" r:id="rId127"/>
    <oleObject progId="Equation.3" shapeId="1482142" r:id="rId128"/>
    <oleObject progId="Equation.3" shapeId="1482143" r:id="rId129"/>
    <oleObject progId="Equation.3" shapeId="1482144" r:id="rId130"/>
    <oleObject progId="Equation.3" shapeId="1482145" r:id="rId131"/>
    <oleObject progId="Equation.3" shapeId="1482146" r:id="rId132"/>
    <oleObject progId="Equation.3" shapeId="1482147" r:id="rId133"/>
    <oleObject progId="Equation.3" shapeId="1482148" r:id="rId134"/>
    <oleObject progId="Equation.3" shapeId="1482149" r:id="rId135"/>
    <oleObject progId="Equation.3" shapeId="1482150" r:id="rId136"/>
    <oleObject progId="Equation.3" shapeId="1482151" r:id="rId137"/>
    <oleObject progId="Equation.3" shapeId="1482152" r:id="rId138"/>
    <oleObject progId="Equation.3" shapeId="1482153" r:id="rId139"/>
    <oleObject progId="Equation.3" shapeId="1482154" r:id="rId140"/>
    <oleObject progId="Equation.3" shapeId="1482155" r:id="rId141"/>
    <oleObject progId="Equation.3" shapeId="1482156" r:id="rId142"/>
    <oleObject progId="Equation.3" shapeId="1482157" r:id="rId143"/>
    <oleObject progId="Equation.3" shapeId="1482158" r:id="rId144"/>
    <oleObject progId="Equation.3" shapeId="1482159" r:id="rId145"/>
    <oleObject progId="Equation.3" shapeId="1482160" r:id="rId146"/>
    <oleObject progId="Equation.3" shapeId="1482161" r:id="rId147"/>
    <oleObject progId="Equation.3" shapeId="1482162" r:id="rId148"/>
    <oleObject progId="Equation.3" shapeId="1482163" r:id="rId149"/>
    <oleObject progId="Equation.3" shapeId="1482164" r:id="rId150"/>
    <oleObject progId="Equation.3" shapeId="1482165" r:id="rId151"/>
    <oleObject progId="Equation.3" shapeId="1482166" r:id="rId152"/>
    <oleObject progId="Equation.3" shapeId="1482167" r:id="rId153"/>
    <oleObject progId="Equation.3" shapeId="1482168" r:id="rId154"/>
    <oleObject progId="Equation.3" shapeId="1482169" r:id="rId155"/>
    <oleObject progId="Equation.3" shapeId="1482170" r:id="rId156"/>
    <oleObject progId="Equation.3" shapeId="1482171" r:id="rId157"/>
    <oleObject progId="Equation.3" shapeId="1482172" r:id="rId158"/>
    <oleObject progId="Equation.3" shapeId="82422175" r:id="rId159"/>
    <oleObject progId="Equation.3" shapeId="82422176" r:id="rId160"/>
    <oleObject progId="Equation.3" shapeId="82422177" r:id="rId161"/>
    <oleObject progId="Equation.3" shapeId="82422178" r:id="rId162"/>
    <oleObject progId="Equation.3" shapeId="82422179" r:id="rId163"/>
    <oleObject progId="Equation.3" shapeId="82422180" r:id="rId164"/>
    <oleObject progId="Equation.3" shapeId="82422181" r:id="rId165"/>
    <oleObject progId="Equation.3" shapeId="82422182" r:id="rId166"/>
    <oleObject progId="Equation.3" shapeId="82422183" r:id="rId167"/>
    <oleObject progId="Equation.3" shapeId="82422184" r:id="rId168"/>
    <oleObject progId="Equation.3" shapeId="82422185" r:id="rId169"/>
    <oleObject progId="Equation.3" shapeId="82422186" r:id="rId170"/>
    <oleObject progId="Equation.3" shapeId="82422187" r:id="rId171"/>
    <oleObject progId="Equation.3" shapeId="82422188" r:id="rId172"/>
    <oleObject progId="Equation.3" shapeId="82422189" r:id="rId173"/>
    <oleObject progId="Equation.3" shapeId="82422190" r:id="rId174"/>
    <oleObject progId="Equation.3" shapeId="82422191" r:id="rId175"/>
    <oleObject progId="Equation.3" shapeId="82422192" r:id="rId176"/>
    <oleObject progId="Equation.3" shapeId="82422193" r:id="rId177"/>
    <oleObject progId="Equation.3" shapeId="82422194" r:id="rId178"/>
    <oleObject progId="Equation.3" shapeId="82422195" r:id="rId179"/>
    <oleObject progId="Equation.3" shapeId="82422196" r:id="rId180"/>
    <oleObject progId="Equation.3" shapeId="82422197" r:id="rId181"/>
    <oleObject progId="Equation.3" shapeId="82422198" r:id="rId182"/>
    <oleObject progId="Equation.3" shapeId="104107382" r:id="rId18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and Denise Meeks</dc:creator>
  <cp:keywords/>
  <dc:description/>
  <cp:lastModifiedBy>Denise</cp:lastModifiedBy>
  <cp:lastPrinted>2013-03-05T20:31:26Z</cp:lastPrinted>
  <dcterms:created xsi:type="dcterms:W3CDTF">2003-09-21T20:21:55Z</dcterms:created>
  <dcterms:modified xsi:type="dcterms:W3CDTF">2014-06-03T18:02:01Z</dcterms:modified>
  <cp:category/>
  <cp:version/>
  <cp:contentType/>
  <cp:contentStatus/>
</cp:coreProperties>
</file>