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'Sheet1'!$A$1:$BR$56</definedName>
  </definedNames>
  <calcPr fullCalcOnLoad="1"/>
</workbook>
</file>

<file path=xl/sharedStrings.xml><?xml version="1.0" encoding="utf-8"?>
<sst xmlns="http://schemas.openxmlformats.org/spreadsheetml/2006/main" count="205" uniqueCount="38">
  <si>
    <t>in m</t>
  </si>
  <si>
    <t>time in s</t>
  </si>
  <si>
    <t>t in s</t>
  </si>
  <si>
    <t>Trial</t>
  </si>
  <si>
    <t>PHY 121IN Acceleration of Gravity Lab</t>
  </si>
  <si>
    <r>
      <t>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 s</t>
    </r>
    <r>
      <rPr>
        <b/>
        <vertAlign val="superscript"/>
        <sz val="10"/>
        <rFont val="Arial"/>
        <family val="2"/>
      </rPr>
      <t>2</t>
    </r>
  </si>
  <si>
    <r>
      <t>in m/s</t>
    </r>
    <r>
      <rPr>
        <b/>
        <vertAlign val="superscript"/>
        <sz val="10"/>
        <rFont val="Arial"/>
        <family val="2"/>
      </rPr>
      <t>2</t>
    </r>
  </si>
  <si>
    <t>Question #2 Calculate the percent error</t>
  </si>
  <si>
    <t xml:space="preserve">% error = </t>
  </si>
  <si>
    <t>x 100% =</t>
  </si>
  <si>
    <r>
      <t>average g in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</si>
  <si>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t>A</t>
  </si>
  <si>
    <t>B</t>
  </si>
  <si>
    <t>C</t>
  </si>
  <si>
    <t>D</t>
  </si>
  <si>
    <t>E</t>
  </si>
  <si>
    <t>F</t>
  </si>
  <si>
    <t>G</t>
  </si>
  <si>
    <t>H</t>
  </si>
  <si>
    <t>I = H/G</t>
  </si>
  <si>
    <t xml:space="preserve"> </t>
  </si>
  <si>
    <t>Group 5</t>
  </si>
  <si>
    <t>Group 6</t>
  </si>
  <si>
    <t>Group 7</t>
  </si>
  <si>
    <t>Group 8</t>
  </si>
  <si>
    <t>Group 9</t>
  </si>
  <si>
    <t>Displace-
 ment y in m</t>
  </si>
  <si>
    <t>Trial 1
time in s</t>
  </si>
  <si>
    <t>Trial 2
time in s</t>
  </si>
  <si>
    <t>Trial 3
time in s</t>
  </si>
  <si>
    <t>Average
time t in s</t>
  </si>
  <si>
    <r>
      <t>Average
time squared 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 s</t>
    </r>
    <r>
      <rPr>
        <b/>
        <vertAlign val="superscript"/>
        <sz val="10"/>
        <rFont val="Arial"/>
        <family val="2"/>
      </rPr>
      <t>2</t>
    </r>
  </si>
  <si>
    <t>Displace-
 ment 2y in m</t>
  </si>
  <si>
    <t>Group 1</t>
  </si>
  <si>
    <t>Group 2</t>
  </si>
  <si>
    <t>Group 3</t>
  </si>
  <si>
    <t>Group 4</t>
  </si>
  <si>
    <t>diff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</si>
</sst>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vertAlign val="superscript"/>
      <sz val="9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9.7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1
Displacement y versus time t</a:t>
            </a:r>
          </a:p>
        </c:rich>
      </c:tx>
      <c:layout>
        <c:manualLayout>
          <c:xMode val="factor"/>
          <c:yMode val="factor"/>
          <c:x val="0.023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725"/>
          <c:w val="0.9045"/>
          <c:h val="0.7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Sheet1!$F$5:$F$9</c:f>
              <c:numCache/>
            </c:numRef>
          </c:xVal>
          <c:yVal>
            <c:numRef>
              <c:f>Sheet1!$B$5:$B$9</c:f>
              <c:numCache/>
            </c:numRef>
          </c:yVal>
          <c:smooth val="0"/>
        </c:ser>
        <c:axId val="56922390"/>
        <c:axId val="42539463"/>
      </c:scatterChart>
      <c:valAx>
        <c:axId val="56922390"/>
        <c:scaling>
          <c:orientation val="minMax"/>
          <c:max val="0.38000000000000006"/>
          <c:min val="0.30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 val="autoZero"/>
        <c:crossBetween val="midCat"/>
        <c:dispUnits/>
        <c:majorUnit val="0.010000000000000002"/>
      </c:valAx>
      <c:valAx>
        <c:axId val="42539463"/>
        <c:scaling>
          <c:orientation val="minMax"/>
          <c:max val="-0.4"/>
          <c:min val="-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 val="autoZero"/>
        <c:crossBetween val="midCat"/>
        <c:dispUnits/>
        <c:majorUnit val="0.0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4
Displacement y versus time t</a:t>
            </a:r>
          </a:p>
        </c:rich>
      </c:tx>
      <c:layout>
        <c:manualLayout>
          <c:xMode val="factor"/>
          <c:yMode val="factor"/>
          <c:x val="0.056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73"/>
          <c:w val="0.908"/>
          <c:h val="0.71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Sheet1!$AJ$5:$AJ$9</c:f>
              <c:numCache/>
            </c:numRef>
          </c:xVal>
          <c:yVal>
            <c:numRef>
              <c:f>Sheet1!$AF$5:$AF$9</c:f>
              <c:numCache/>
            </c:numRef>
          </c:yVal>
          <c:smooth val="0"/>
        </c:ser>
        <c:axId val="37334992"/>
        <c:axId val="470609"/>
      </c:scatterChart>
      <c:valAx>
        <c:axId val="37334992"/>
        <c:scaling>
          <c:orientation val="minMax"/>
          <c:max val="0.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crossBetween val="midCat"/>
        <c:dispUnits/>
        <c:majorUnit val="0.05000000000000001"/>
      </c:valAx>
      <c:valAx>
        <c:axId val="470609"/>
        <c:scaling>
          <c:orientation val="minMax"/>
          <c:max val="-0.1"/>
          <c:min val="-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5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Sheet1!$AU$5:$AU$9</c:f>
            </c:numRef>
          </c:xVal>
          <c:yVal>
            <c:numRef>
              <c:f>Sheet1!$AV$5:$AV$9</c:f>
            </c:numRef>
          </c:yVal>
          <c:smooth val="0"/>
        </c:ser>
        <c:axId val="4235482"/>
        <c:axId val="38119339"/>
      </c:scatterChart>
      <c:valAx>
        <c:axId val="4235482"/>
        <c:scaling>
          <c:orientation val="minMax"/>
          <c:max val="0.17"/>
          <c:min val="0.05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t^2 in s^2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0"/>
        <c:crossBetween val="midCat"/>
        <c:dispUnits/>
        <c:majorUnit val="0.020000000000000004"/>
        <c:minorUnit val="0.0020000000000000018"/>
      </c:valAx>
      <c:valAx>
        <c:axId val="38119339"/>
        <c:scaling>
          <c:orientation val="minMax"/>
          <c:max val="-0.5"/>
          <c:min val="-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0"/>
        <c:crossBetween val="midCat"/>
        <c:dispUnits/>
        <c:majorUnit val="0.2"/>
        <c:minorUnit val="0.02000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6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Sheet1!$BE$5:$BE$9</c:f>
            </c:numRef>
          </c:xVal>
          <c:yVal>
            <c:numRef>
              <c:f>Sheet1!$BF$5:$BF$9</c:f>
            </c:numRef>
          </c:yVal>
          <c:smooth val="0"/>
        </c:ser>
        <c:axId val="7529732"/>
        <c:axId val="658725"/>
      </c:scatterChart>
      <c:valAx>
        <c:axId val="7529732"/>
        <c:scaling>
          <c:orientation val="minMax"/>
          <c:max val="0.18000000000000002"/>
          <c:min val="0.08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t^2 in s^2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0"/>
        <c:crossBetween val="midCat"/>
        <c:dispUnits/>
        <c:majorUnit val="0.020000000000000004"/>
        <c:minorUnit val="0.0020000000000000026"/>
      </c:valAx>
      <c:valAx>
        <c:axId val="658725"/>
        <c:scaling>
          <c:orientation val="minMax"/>
          <c:max val="-0.8"/>
          <c:min val="-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0"/>
        <c:crossBetween val="midCat"/>
        <c:dispUnits/>
        <c:majorUnit val="0.1"/>
        <c:minorUnit val="0.02000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7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Sheet1!$BO$5:$BO$9</c:f>
            </c:numRef>
          </c:xVal>
          <c:yVal>
            <c:numRef>
              <c:f>Sheet1!$BP$5:$BP$9</c:f>
            </c:numRef>
          </c:yVal>
          <c:smooth val="0"/>
        </c:ser>
        <c:axId val="5928526"/>
        <c:axId val="53356735"/>
      </c:scatterChart>
      <c:valAx>
        <c:axId val="5928526"/>
        <c:scaling>
          <c:orientation val="minMax"/>
          <c:max val="0.18000000000000002"/>
          <c:min val="0.15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t^2 in s^2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0"/>
        <c:crossBetween val="midCat"/>
        <c:dispUnits/>
        <c:majorUnit val="0.010000000000000002"/>
        <c:minorUnit val="0.0020000000000000035"/>
      </c:valAx>
      <c:valAx>
        <c:axId val="53356735"/>
        <c:scaling>
          <c:orientation val="minMax"/>
          <c:max val="-1.5"/>
          <c:min val="-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At val="0"/>
        <c:crossBetween val="midCat"/>
        <c:dispUnits/>
        <c:majorUnit val="0.05000000000000001"/>
        <c:minorUnit val="0.02000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5
Displacement y versus time 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Sheet1!$AT$5:$AT$9</c:f>
            </c:numRef>
          </c:xVal>
          <c:yVal>
            <c:numRef>
              <c:f>Sheet1!$AP$5:$AP$9</c:f>
            </c:numRef>
          </c:yVal>
          <c:smooth val="0"/>
        </c:ser>
        <c:axId val="10448568"/>
        <c:axId val="26928249"/>
      </c:scatterChart>
      <c:valAx>
        <c:axId val="10448568"/>
        <c:scaling>
          <c:orientation val="minMax"/>
          <c:max val="0.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 val="autoZero"/>
        <c:crossBetween val="midCat"/>
        <c:dispUnits/>
        <c:majorUnit val="0.05"/>
      </c:valAx>
      <c:valAx>
        <c:axId val="26928249"/>
        <c:scaling>
          <c:orientation val="minMax"/>
          <c:max val="-0.2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6
Displacement y versus time 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Sheet1!$BD$5:$BD$9</c:f>
            </c:numRef>
          </c:xVal>
          <c:yVal>
            <c:numRef>
              <c:f>Sheet1!$AZ$5:$AZ$9</c:f>
            </c:numRef>
          </c:yVal>
          <c:smooth val="0"/>
        </c:ser>
        <c:axId val="41027650"/>
        <c:axId val="33704531"/>
      </c:scatterChart>
      <c:valAx>
        <c:axId val="41027650"/>
        <c:scaling>
          <c:orientation val="minMax"/>
          <c:max val="0.4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 val="autoZero"/>
        <c:crossBetween val="midCat"/>
        <c:dispUnits/>
        <c:majorUnit val="0.05"/>
      </c:valAx>
      <c:valAx>
        <c:axId val="33704531"/>
        <c:scaling>
          <c:orientation val="minMax"/>
          <c:max val="-0.4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crossBetween val="midCat"/>
        <c:dispUnits/>
        <c:majorUnit val="0.0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7
Displacement y versus time 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Sheet1!$BN$5:$BN$9</c:f>
            </c:numRef>
          </c:xVal>
          <c:yVal>
            <c:numRef>
              <c:f>Sheet1!$BJ$5:$BJ$9</c:f>
            </c:numRef>
          </c:yVal>
          <c:smooth val="0"/>
        </c:ser>
        <c:axId val="34905324"/>
        <c:axId val="45712461"/>
      </c:scatterChart>
      <c:valAx>
        <c:axId val="34905324"/>
        <c:scaling>
          <c:orientation val="minMax"/>
          <c:max val="0.43000000000000005"/>
          <c:min val="0.39000000000000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 val="autoZero"/>
        <c:crossBetween val="midCat"/>
        <c:dispUnits/>
        <c:majorUnit val="0.010000000000000002"/>
      </c:valAx>
      <c:valAx>
        <c:axId val="45712461"/>
        <c:scaling>
          <c:orientation val="minMax"/>
          <c:max val="-0.7500000000000001"/>
          <c:min val="-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 val="autoZero"/>
        <c:crossBetween val="midCat"/>
        <c:dispUnits/>
        <c:majorUnit val="0.0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8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2y  versus time t^2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Sheet1!$BY$5:$BY$9</c:f>
            </c:numRef>
          </c:xVal>
          <c:yVal>
            <c:numRef>
              <c:f>Sheet1!$BZ$5:$BZ$9</c:f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  <c:max val="0.2"/>
          <c:min val="0.04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 t^2 in s^2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At val="0"/>
        <c:crossBetween val="midCat"/>
        <c:dispUnits/>
        <c:majorUnit val="0.020000000000000004"/>
        <c:minorUnit val="0.002000000000000001"/>
      </c:valAx>
      <c:valAx>
        <c:axId val="11721831"/>
        <c:scaling>
          <c:orientation val="minMax"/>
          <c:max val="-0.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2y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At val="0"/>
        <c:crossBetween val="midCat"/>
        <c:dispUnits/>
        <c:majorUnit val="0.2"/>
        <c:minorUnit val="0.02000000000000000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8
Distance y versus time 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Sheet1!$BX$5:$BX$9</c:f>
            </c:numRef>
          </c:xVal>
          <c:yVal>
            <c:numRef>
              <c:f>Sheet1!$BT$5:$BT$9</c:f>
            </c:numRef>
          </c:yVal>
          <c:smooth val="0"/>
        </c:ser>
        <c:axId val="38387616"/>
        <c:axId val="9944225"/>
      </c:scatterChart>
      <c:valAx>
        <c:axId val="38387616"/>
        <c:scaling>
          <c:orientation val="minMax"/>
          <c:max val="0.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crossBetween val="midCat"/>
        <c:dispUnits/>
        <c:majorUnit val="0.05"/>
      </c:valAx>
      <c:valAx>
        <c:axId val="9944225"/>
        <c:scaling>
          <c:orientation val="minMax"/>
          <c:max val="-0.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 val="autoZero"/>
        <c:crossBetween val="midCat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8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2y  versus time t^2 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Sheet1!$BY$5:$BY$9</c:f>
            </c:numRef>
          </c:xVal>
          <c:yVal>
            <c:numRef>
              <c:f>Sheet1!$BZ$5:$BZ$9</c:f>
            </c:numRef>
          </c:yVal>
          <c:smooth val="0"/>
        </c:ser>
        <c:axId val="22389162"/>
        <c:axId val="175867"/>
      </c:scatterChart>
      <c:valAx>
        <c:axId val="22389162"/>
        <c:scaling>
          <c:orientation val="minMax"/>
          <c:max val="0.2"/>
          <c:min val="0.04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 t^2 in s^2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0"/>
        <c:crossBetween val="midCat"/>
        <c:dispUnits/>
        <c:majorUnit val="0.02000000000000001"/>
        <c:minorUnit val="0.0020000000000000018"/>
      </c:valAx>
      <c:valAx>
        <c:axId val="175867"/>
        <c:scaling>
          <c:orientation val="minMax"/>
          <c:max val="-0.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2y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At val="0"/>
        <c:crossBetween val="midCat"/>
        <c:dispUnits/>
        <c:majorUnit val="0.2"/>
        <c:minorUnit val="0.02000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1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>
        <c:manualLayout>
          <c:xMode val="factor"/>
          <c:yMode val="factor"/>
          <c:x val="0.05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0475"/>
          <c:w val="0.9035"/>
          <c:h val="0.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Sheet1!$G$5:$G$9</c:f>
              <c:numCache/>
            </c:numRef>
          </c:xVal>
          <c:yVal>
            <c:numRef>
              <c:f>Sheet1!$H$5:$H$9</c:f>
              <c:numCache/>
            </c:numRef>
          </c:yVal>
          <c:smooth val="0"/>
        </c:ser>
        <c:axId val="47310848"/>
        <c:axId val="23144449"/>
      </c:scatterChart>
      <c:valAx>
        <c:axId val="47310848"/>
        <c:scaling>
          <c:orientation val="minMax"/>
          <c:max val="0.15000000000000002"/>
          <c:min val="0.09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 t^2 in s^2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0"/>
        <c:crossBetween val="midCat"/>
        <c:dispUnits/>
        <c:majorUnit val="0.010000000000000002"/>
        <c:minorUnit val="0.01"/>
      </c:valAx>
      <c:valAx>
        <c:axId val="23144449"/>
        <c:scaling>
          <c:orientation val="minMax"/>
          <c:max val="-0.9"/>
          <c:min val="-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0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8
Distance y versus time t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Sheet1!$BX$5:$BX$9</c:f>
            </c:numRef>
          </c:xVal>
          <c:yVal>
            <c:numRef>
              <c:f>Sheet1!$BT$5:$BT$9</c:f>
            </c:numRef>
          </c:yVal>
          <c:smooth val="0"/>
        </c:ser>
        <c:axId val="1582804"/>
        <c:axId val="14245237"/>
      </c:scatterChart>
      <c:valAx>
        <c:axId val="1582804"/>
        <c:scaling>
          <c:orientation val="minMax"/>
          <c:max val="0.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 val="autoZero"/>
        <c:crossBetween val="midCat"/>
        <c:dispUnits/>
        <c:majorUnit val="0.05"/>
      </c:valAx>
      <c:valAx>
        <c:axId val="14245237"/>
        <c:scaling>
          <c:orientation val="minMax"/>
          <c:max val="-0.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y in 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crossBetween val="midCat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2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>
        <c:manualLayout>
          <c:xMode val="factor"/>
          <c:yMode val="factor"/>
          <c:x val="0.045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05"/>
          <c:w val="0.90625"/>
          <c:h val="0.6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Sheet1!$Q$5:$Q$9</c:f>
              <c:numCache/>
            </c:numRef>
          </c:xVal>
          <c:yVal>
            <c:numRef>
              <c:f>Sheet1!$R$5:$R$9</c:f>
              <c:numCache/>
            </c:numRef>
          </c:yVal>
          <c:smooth val="0"/>
        </c:ser>
        <c:axId val="6973450"/>
        <c:axId val="62761051"/>
      </c:scatterChart>
      <c:valAx>
        <c:axId val="6973450"/>
        <c:scaling>
          <c:orientation val="minMax"/>
          <c:max val="0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t^2 in s^2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0"/>
        <c:crossBetween val="midCat"/>
        <c:dispUnits/>
        <c:majorUnit val="0.05000000000000001"/>
        <c:minorUnit val="0.008"/>
      </c:valAx>
      <c:valAx>
        <c:axId val="62761051"/>
        <c:scaling>
          <c:orientation val="minMax"/>
          <c:max val="-0.2"/>
          <c:min val="-3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At val="0"/>
        <c:crossBetween val="midCat"/>
        <c:dispUnits/>
        <c:majorUnit val="0.5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 3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>
        <c:manualLayout>
          <c:xMode val="factor"/>
          <c:yMode val="factor"/>
          <c:x val="0.0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065"/>
          <c:w val="0.90525"/>
          <c:h val="0.6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Sheet1!$AA$5:$AA$9</c:f>
              <c:numCache/>
            </c:numRef>
          </c:xVal>
          <c:yVal>
            <c:numRef>
              <c:f>Sheet1!$AB$5:$AB$9</c:f>
              <c:numCache/>
            </c:numRef>
          </c:yVal>
          <c:smooth val="0"/>
        </c:ser>
        <c:axId val="27978548"/>
        <c:axId val="50480341"/>
      </c:scatterChart>
      <c:valAx>
        <c:axId val="27978548"/>
        <c:scaling>
          <c:orientation val="minMax"/>
          <c:max val="0.15000000000000002"/>
          <c:min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 t^2 in s^2</a:t>
                </a:r>
              </a:p>
            </c:rich>
          </c:tx>
          <c:layout>
            <c:manualLayout>
              <c:xMode val="factor"/>
              <c:yMode val="factor"/>
              <c:x val="0.006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0"/>
        <c:crossBetween val="midCat"/>
        <c:dispUnits/>
        <c:majorUnit val="0.010000000000000002"/>
        <c:minorUnit val="0.002"/>
      </c:valAx>
      <c:valAx>
        <c:axId val="50480341"/>
        <c:scaling>
          <c:orientation val="minMax"/>
          <c:max val="-0.600000000000000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0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2
Displacement y versus time t</a:t>
            </a:r>
          </a:p>
        </c:rich>
      </c:tx>
      <c:layout>
        <c:manualLayout>
          <c:xMode val="factor"/>
          <c:yMode val="factor"/>
          <c:x val="0.043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9"/>
          <c:w val="0.90975"/>
          <c:h val="0.7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Sheet1!$P$5:$P$9</c:f>
              <c:numCache/>
            </c:numRef>
          </c:xVal>
          <c:yVal>
            <c:numRef>
              <c:f>Sheet1!$L$5:$L$9</c:f>
              <c:numCache/>
            </c:numRef>
          </c:yVal>
          <c:smooth val="0"/>
        </c:ser>
        <c:axId val="51669886"/>
        <c:axId val="62375791"/>
      </c:scatterChart>
      <c:valAx>
        <c:axId val="51669886"/>
        <c:scaling>
          <c:orientation val="minMax"/>
          <c:max val="0.6000000000000001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 val="autoZero"/>
        <c:crossBetween val="midCat"/>
        <c:dispUnits/>
        <c:majorUnit val="0.05"/>
      </c:valAx>
      <c:valAx>
        <c:axId val="62375791"/>
        <c:scaling>
          <c:orientation val="minMax"/>
          <c:max val="-0.1"/>
          <c:min val="-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 val="autoZero"/>
        <c:crossBetween val="midCat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3
Displacement y versus time t</a:t>
            </a:r>
          </a:p>
        </c:rich>
      </c:tx>
      <c:layout>
        <c:manualLayout>
          <c:xMode val="factor"/>
          <c:yMode val="factor"/>
          <c:x val="0.03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825"/>
          <c:w val="0.91"/>
          <c:h val="0.7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Sheet1!$Z$5:$Z$9</c:f>
              <c:numCache/>
            </c:numRef>
          </c:xVal>
          <c:yVal>
            <c:numRef>
              <c:f>Sheet1!$V$5:$V$9</c:f>
              <c:numCache/>
            </c:numRef>
          </c:yVal>
          <c:smooth val="0"/>
        </c:ser>
        <c:axId val="24511208"/>
        <c:axId val="19274281"/>
      </c:scatterChart>
      <c:valAx>
        <c:axId val="24511208"/>
        <c:scaling>
          <c:orientation val="minMax"/>
          <c:max val="0.4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 val="autoZero"/>
        <c:crossBetween val="midCat"/>
        <c:dispUnits/>
        <c:majorUnit val="0.05000000000000001"/>
      </c:valAx>
      <c:valAx>
        <c:axId val="19274281"/>
        <c:scaling>
          <c:orientation val="minMax"/>
          <c:max val="-0.30000000000000004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y in m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Distance 2y  versus time t^2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Sheet1!$AK$5:$AK$9</c:f>
              <c:numCache/>
            </c:numRef>
          </c:xVal>
          <c:yVal>
            <c:numRef>
              <c:f>Sheet1!$AL$5:$AL$9</c:f>
              <c:numCache/>
            </c:numRef>
          </c:yVal>
          <c:smooth val="0"/>
        </c:ser>
        <c:axId val="39250802"/>
        <c:axId val="17712899"/>
      </c:scatterChart>
      <c:valAx>
        <c:axId val="39250802"/>
        <c:scaling>
          <c:orientation val="minMax"/>
          <c:max val="0.2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squared in 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0"/>
        <c:crossBetween val="midCat"/>
        <c:dispUnits/>
        <c:majorUnit val="0.025"/>
      </c:valAx>
      <c:valAx>
        <c:axId val="17712899"/>
        <c:scaling>
          <c:orientation val="minMax"/>
          <c:max val="-0.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2y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At val="0"/>
        <c:crossBetween val="midCat"/>
        <c:dispUnits/>
        <c:majorUnit val="0.25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y versus time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Sheet1!$AJ$5:$AJ$9</c:f>
              <c:numCache/>
            </c:numRef>
          </c:xVal>
          <c:yVal>
            <c:numRef>
              <c:f>Sheet1!$AF$5:$AF$9</c:f>
              <c:numCache/>
            </c:numRef>
          </c:yVal>
          <c:smooth val="0"/>
        </c:ser>
        <c:axId val="25198364"/>
        <c:axId val="25458685"/>
      </c:scatterChart>
      <c:valAx>
        <c:axId val="25198364"/>
        <c:scaling>
          <c:orientation val="minMax"/>
          <c:max val="0.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 val="autoZero"/>
        <c:crossBetween val="midCat"/>
        <c:dispUnits/>
        <c:majorUnit val="0.05"/>
      </c:valAx>
      <c:valAx>
        <c:axId val="25458685"/>
        <c:scaling>
          <c:orientation val="minMax"/>
          <c:max val="-0.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y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 val="autoZero"/>
        <c:crossBetween val="midCat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Group 4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Displacement 2y  versus time t^2 </a:t>
            </a:r>
          </a:p>
        </c:rich>
      </c:tx>
      <c:layout>
        <c:manualLayout>
          <c:xMode val="factor"/>
          <c:yMode val="factor"/>
          <c:x val="0.051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20425"/>
          <c:w val="0.904"/>
          <c:h val="0.6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Sheet1!$AK$5:$AK$9</c:f>
              <c:numCache/>
            </c:numRef>
          </c:xVal>
          <c:yVal>
            <c:numRef>
              <c:f>Sheet1!$AL$5:$AL$9</c:f>
              <c:numCache/>
            </c:numRef>
          </c:yVal>
          <c:smooth val="0"/>
        </c:ser>
        <c:axId val="27801574"/>
        <c:axId val="48887575"/>
      </c:scatterChart>
      <c:valAx>
        <c:axId val="27801574"/>
        <c:scaling>
          <c:orientation val="minMax"/>
          <c:max val="0.19000000000000003"/>
          <c:min val="0.05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t^2 in s^2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0"/>
        <c:crossBetween val="midCat"/>
        <c:dispUnits/>
        <c:majorUnit val="0.020000000000000004"/>
        <c:minorUnit val="0.002000000000000001"/>
      </c:valAx>
      <c:valAx>
        <c:axId val="48887575"/>
        <c:scaling>
          <c:orientation val="minMax"/>
          <c:max val="-0.5"/>
          <c:min val="-1.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2y in m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At val="0"/>
        <c:crossBetween val="midCat"/>
        <c:dispUnits/>
        <c:majorUnit val="0.2"/>
        <c:minorUnit val="0.02000000000000000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1.wmf" /><Relationship Id="rId11" Type="http://schemas.openxmlformats.org/officeDocument/2006/relationships/image" Target="../media/image1.wmf" /><Relationship Id="rId12" Type="http://schemas.openxmlformats.org/officeDocument/2006/relationships/image" Target="../media/image1.wmf" /><Relationship Id="rId1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7</xdr:col>
      <xdr:colOff>742950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619125" y="5734050"/>
        <a:ext cx="4210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11</xdr:row>
      <xdr:rowOff>152400</xdr:rowOff>
    </xdr:from>
    <xdr:to>
      <xdr:col>7</xdr:col>
      <xdr:colOff>742950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19125" y="2486025"/>
        <a:ext cx="4210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12</xdr:row>
      <xdr:rowOff>0</xdr:rowOff>
    </xdr:from>
    <xdr:to>
      <xdr:col>18</xdr:col>
      <xdr:colOff>9525</xdr:colOff>
      <xdr:row>29</xdr:row>
      <xdr:rowOff>142875</xdr:rowOff>
    </xdr:to>
    <xdr:graphicFrame>
      <xdr:nvGraphicFramePr>
        <xdr:cNvPr id="3" name="Chart 7"/>
        <xdr:cNvGraphicFramePr/>
      </xdr:nvGraphicFramePr>
      <xdr:xfrm>
        <a:off x="6515100" y="2495550"/>
        <a:ext cx="42862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11</xdr:row>
      <xdr:rowOff>123825</xdr:rowOff>
    </xdr:from>
    <xdr:to>
      <xdr:col>27</xdr:col>
      <xdr:colOff>733425</xdr:colOff>
      <xdr:row>30</xdr:row>
      <xdr:rowOff>0</xdr:rowOff>
    </xdr:to>
    <xdr:graphicFrame>
      <xdr:nvGraphicFramePr>
        <xdr:cNvPr id="4" name="Chart 8"/>
        <xdr:cNvGraphicFramePr/>
      </xdr:nvGraphicFramePr>
      <xdr:xfrm>
        <a:off x="12468225" y="2457450"/>
        <a:ext cx="42576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</xdr:colOff>
      <xdr:row>32</xdr:row>
      <xdr:rowOff>19050</xdr:rowOff>
    </xdr:from>
    <xdr:to>
      <xdr:col>17</xdr:col>
      <xdr:colOff>723900</xdr:colOff>
      <xdr:row>50</xdr:row>
      <xdr:rowOff>19050</xdr:rowOff>
    </xdr:to>
    <xdr:graphicFrame>
      <xdr:nvGraphicFramePr>
        <xdr:cNvPr id="5" name="Chart 10"/>
        <xdr:cNvGraphicFramePr/>
      </xdr:nvGraphicFramePr>
      <xdr:xfrm>
        <a:off x="6524625" y="5753100"/>
        <a:ext cx="42386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32</xdr:row>
      <xdr:rowOff>19050</xdr:rowOff>
    </xdr:from>
    <xdr:to>
      <xdr:col>27</xdr:col>
      <xdr:colOff>733425</xdr:colOff>
      <xdr:row>50</xdr:row>
      <xdr:rowOff>9525</xdr:rowOff>
    </xdr:to>
    <xdr:graphicFrame>
      <xdr:nvGraphicFramePr>
        <xdr:cNvPr id="6" name="Chart 11"/>
        <xdr:cNvGraphicFramePr/>
      </xdr:nvGraphicFramePr>
      <xdr:xfrm>
        <a:off x="12468225" y="5753100"/>
        <a:ext cx="42576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50</xdr:col>
      <xdr:colOff>0</xdr:colOff>
      <xdr:row>12</xdr:row>
      <xdr:rowOff>9525</xdr:rowOff>
    </xdr:from>
    <xdr:to>
      <xdr:col>50</xdr:col>
      <xdr:colOff>0</xdr:colOff>
      <xdr:row>30</xdr:row>
      <xdr:rowOff>0</xdr:rowOff>
    </xdr:to>
    <xdr:graphicFrame>
      <xdr:nvGraphicFramePr>
        <xdr:cNvPr id="7" name="Chart 17"/>
        <xdr:cNvGraphicFramePr/>
      </xdr:nvGraphicFramePr>
      <xdr:xfrm>
        <a:off x="23822025" y="2505075"/>
        <a:ext cx="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50</xdr:col>
      <xdr:colOff>0</xdr:colOff>
      <xdr:row>31</xdr:row>
      <xdr:rowOff>152400</xdr:rowOff>
    </xdr:from>
    <xdr:to>
      <xdr:col>50</xdr:col>
      <xdr:colOff>0</xdr:colOff>
      <xdr:row>50</xdr:row>
      <xdr:rowOff>0</xdr:rowOff>
    </xdr:to>
    <xdr:graphicFrame>
      <xdr:nvGraphicFramePr>
        <xdr:cNvPr id="8" name="Chart 18"/>
        <xdr:cNvGraphicFramePr/>
      </xdr:nvGraphicFramePr>
      <xdr:xfrm>
        <a:off x="23822025" y="5724525"/>
        <a:ext cx="0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19050</xdr:colOff>
      <xdr:row>12</xdr:row>
      <xdr:rowOff>0</xdr:rowOff>
    </xdr:from>
    <xdr:to>
      <xdr:col>38</xdr:col>
      <xdr:colOff>0</xdr:colOff>
      <xdr:row>30</xdr:row>
      <xdr:rowOff>0</xdr:rowOff>
    </xdr:to>
    <xdr:graphicFrame>
      <xdr:nvGraphicFramePr>
        <xdr:cNvPr id="9" name="Chart 8"/>
        <xdr:cNvGraphicFramePr/>
      </xdr:nvGraphicFramePr>
      <xdr:xfrm>
        <a:off x="18430875" y="2495550"/>
        <a:ext cx="43338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37</xdr:col>
      <xdr:colOff>733425</xdr:colOff>
      <xdr:row>49</xdr:row>
      <xdr:rowOff>152400</xdr:rowOff>
    </xdr:to>
    <xdr:graphicFrame>
      <xdr:nvGraphicFramePr>
        <xdr:cNvPr id="10" name="Chart 11"/>
        <xdr:cNvGraphicFramePr/>
      </xdr:nvGraphicFramePr>
      <xdr:xfrm>
        <a:off x="18411825" y="5734050"/>
        <a:ext cx="433387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0</xdr:colOff>
      <xdr:row>12</xdr:row>
      <xdr:rowOff>0</xdr:rowOff>
    </xdr:from>
    <xdr:to>
      <xdr:col>48</xdr:col>
      <xdr:colOff>9525</xdr:colOff>
      <xdr:row>30</xdr:row>
      <xdr:rowOff>0</xdr:rowOff>
    </xdr:to>
    <xdr:graphicFrame>
      <xdr:nvGraphicFramePr>
        <xdr:cNvPr id="11" name="Chart 8"/>
        <xdr:cNvGraphicFramePr/>
      </xdr:nvGraphicFramePr>
      <xdr:xfrm>
        <a:off x="23822025" y="2495550"/>
        <a:ext cx="0" cy="2914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51</xdr:col>
      <xdr:colOff>0</xdr:colOff>
      <xdr:row>12</xdr:row>
      <xdr:rowOff>0</xdr:rowOff>
    </xdr:from>
    <xdr:to>
      <xdr:col>58</xdr:col>
      <xdr:colOff>9525</xdr:colOff>
      <xdr:row>30</xdr:row>
      <xdr:rowOff>0</xdr:rowOff>
    </xdr:to>
    <xdr:graphicFrame>
      <xdr:nvGraphicFramePr>
        <xdr:cNvPr id="12" name="Chart 8"/>
        <xdr:cNvGraphicFramePr/>
      </xdr:nvGraphicFramePr>
      <xdr:xfrm>
        <a:off x="23822025" y="2495550"/>
        <a:ext cx="0" cy="2914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61</xdr:col>
      <xdr:colOff>0</xdr:colOff>
      <xdr:row>12</xdr:row>
      <xdr:rowOff>0</xdr:rowOff>
    </xdr:from>
    <xdr:to>
      <xdr:col>68</xdr:col>
      <xdr:colOff>9525</xdr:colOff>
      <xdr:row>30</xdr:row>
      <xdr:rowOff>0</xdr:rowOff>
    </xdr:to>
    <xdr:graphicFrame>
      <xdr:nvGraphicFramePr>
        <xdr:cNvPr id="13" name="Chart 8"/>
        <xdr:cNvGraphicFramePr/>
      </xdr:nvGraphicFramePr>
      <xdr:xfrm>
        <a:off x="23822025" y="2495550"/>
        <a:ext cx="0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41</xdr:col>
      <xdr:colOff>0</xdr:colOff>
      <xdr:row>32</xdr:row>
      <xdr:rowOff>0</xdr:rowOff>
    </xdr:from>
    <xdr:to>
      <xdr:col>48</xdr:col>
      <xdr:colOff>19050</xdr:colOff>
      <xdr:row>49</xdr:row>
      <xdr:rowOff>152400</xdr:rowOff>
    </xdr:to>
    <xdr:graphicFrame>
      <xdr:nvGraphicFramePr>
        <xdr:cNvPr id="14" name="Chart 11"/>
        <xdr:cNvGraphicFramePr/>
      </xdr:nvGraphicFramePr>
      <xdr:xfrm>
        <a:off x="23822025" y="5734050"/>
        <a:ext cx="0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51</xdr:col>
      <xdr:colOff>0</xdr:colOff>
      <xdr:row>32</xdr:row>
      <xdr:rowOff>0</xdr:rowOff>
    </xdr:from>
    <xdr:to>
      <xdr:col>58</xdr:col>
      <xdr:colOff>19050</xdr:colOff>
      <xdr:row>49</xdr:row>
      <xdr:rowOff>152400</xdr:rowOff>
    </xdr:to>
    <xdr:graphicFrame>
      <xdr:nvGraphicFramePr>
        <xdr:cNvPr id="15" name="Chart 11"/>
        <xdr:cNvGraphicFramePr/>
      </xdr:nvGraphicFramePr>
      <xdr:xfrm>
        <a:off x="23822025" y="5734050"/>
        <a:ext cx="0" cy="2905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61</xdr:col>
      <xdr:colOff>0</xdr:colOff>
      <xdr:row>32</xdr:row>
      <xdr:rowOff>0</xdr:rowOff>
    </xdr:from>
    <xdr:to>
      <xdr:col>68</xdr:col>
      <xdr:colOff>19050</xdr:colOff>
      <xdr:row>49</xdr:row>
      <xdr:rowOff>152400</xdr:rowOff>
    </xdr:to>
    <xdr:graphicFrame>
      <xdr:nvGraphicFramePr>
        <xdr:cNvPr id="16" name="Chart 11"/>
        <xdr:cNvGraphicFramePr/>
      </xdr:nvGraphicFramePr>
      <xdr:xfrm>
        <a:off x="23822025" y="5734050"/>
        <a:ext cx="0" cy="2905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9525</xdr:colOff>
      <xdr:row>11</xdr:row>
      <xdr:rowOff>123825</xdr:rowOff>
    </xdr:from>
    <xdr:to>
      <xdr:col>77</xdr:col>
      <xdr:colOff>733425</xdr:colOff>
      <xdr:row>30</xdr:row>
      <xdr:rowOff>0</xdr:rowOff>
    </xdr:to>
    <xdr:graphicFrame>
      <xdr:nvGraphicFramePr>
        <xdr:cNvPr id="17" name="Chart 8"/>
        <xdr:cNvGraphicFramePr/>
      </xdr:nvGraphicFramePr>
      <xdr:xfrm>
        <a:off x="23822025" y="2457450"/>
        <a:ext cx="0" cy="2952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9525</xdr:colOff>
      <xdr:row>32</xdr:row>
      <xdr:rowOff>19050</xdr:rowOff>
    </xdr:from>
    <xdr:to>
      <xdr:col>77</xdr:col>
      <xdr:colOff>733425</xdr:colOff>
      <xdr:row>50</xdr:row>
      <xdr:rowOff>9525</xdr:rowOff>
    </xdr:to>
    <xdr:graphicFrame>
      <xdr:nvGraphicFramePr>
        <xdr:cNvPr id="18" name="Chart 11"/>
        <xdr:cNvGraphicFramePr/>
      </xdr:nvGraphicFramePr>
      <xdr:xfrm>
        <a:off x="23822025" y="5753100"/>
        <a:ext cx="0" cy="2905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81</xdr:col>
      <xdr:colOff>9525</xdr:colOff>
      <xdr:row>11</xdr:row>
      <xdr:rowOff>123825</xdr:rowOff>
    </xdr:from>
    <xdr:to>
      <xdr:col>87</xdr:col>
      <xdr:colOff>609600</xdr:colOff>
      <xdr:row>30</xdr:row>
      <xdr:rowOff>0</xdr:rowOff>
    </xdr:to>
    <xdr:graphicFrame>
      <xdr:nvGraphicFramePr>
        <xdr:cNvPr id="19" name="Chart 8"/>
        <xdr:cNvGraphicFramePr/>
      </xdr:nvGraphicFramePr>
      <xdr:xfrm>
        <a:off x="23822025" y="2457450"/>
        <a:ext cx="0" cy="2952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81</xdr:col>
      <xdr:colOff>9525</xdr:colOff>
      <xdr:row>32</xdr:row>
      <xdr:rowOff>19050</xdr:rowOff>
    </xdr:from>
    <xdr:to>
      <xdr:col>87</xdr:col>
      <xdr:colOff>609600</xdr:colOff>
      <xdr:row>50</xdr:row>
      <xdr:rowOff>9525</xdr:rowOff>
    </xdr:to>
    <xdr:graphicFrame>
      <xdr:nvGraphicFramePr>
        <xdr:cNvPr id="20" name="Chart 11"/>
        <xdr:cNvGraphicFramePr/>
      </xdr:nvGraphicFramePr>
      <xdr:xfrm>
        <a:off x="23822025" y="5753100"/>
        <a:ext cx="0" cy="2905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8.140625" style="1" bestFit="1" customWidth="1"/>
    <col min="6" max="6" width="8.8515625" style="1" bestFit="1" customWidth="1"/>
    <col min="7" max="7" width="8.57421875" style="1" bestFit="1" customWidth="1"/>
    <col min="8" max="8" width="11.28125" style="1" bestFit="1" customWidth="1"/>
    <col min="9" max="9" width="7.140625" style="1" bestFit="1" customWidth="1"/>
    <col min="10" max="10" width="8.7109375" style="1" customWidth="1"/>
    <col min="11" max="11" width="9.140625" style="1" customWidth="1"/>
    <col min="12" max="12" width="10.28125" style="1" bestFit="1" customWidth="1"/>
    <col min="13" max="15" width="8.140625" style="1" customWidth="1"/>
    <col min="16" max="17" width="9.140625" style="1" customWidth="1"/>
    <col min="18" max="18" width="11.28125" style="1" bestFit="1" customWidth="1"/>
    <col min="19" max="19" width="7.140625" style="1" bestFit="1" customWidth="1"/>
    <col min="20" max="20" width="8.7109375" style="1" customWidth="1"/>
    <col min="21" max="21" width="9.140625" style="1" customWidth="1"/>
    <col min="22" max="22" width="10.28125" style="1" bestFit="1" customWidth="1"/>
    <col min="23" max="25" width="8.140625" style="1" customWidth="1"/>
    <col min="26" max="27" width="9.140625" style="1" customWidth="1"/>
    <col min="28" max="28" width="11.28125" style="1" bestFit="1" customWidth="1"/>
    <col min="29" max="29" width="7.140625" style="1" bestFit="1" customWidth="1"/>
    <col min="30" max="30" width="8.7109375" style="1" customWidth="1"/>
    <col min="31" max="31" width="9.140625" style="19" customWidth="1"/>
    <col min="32" max="32" width="10.28125" style="19" customWidth="1"/>
    <col min="33" max="34" width="8.140625" style="19" customWidth="1"/>
    <col min="35" max="37" width="9.140625" style="19" customWidth="1"/>
    <col min="38" max="38" width="11.28125" style="19" customWidth="1"/>
    <col min="39" max="39" width="7.140625" style="19" customWidth="1"/>
    <col min="40" max="40" width="8.7109375" style="19" customWidth="1"/>
    <col min="41" max="41" width="9.140625" style="19" hidden="1" customWidth="1"/>
    <col min="42" max="42" width="9.7109375" style="19" hidden="1" customWidth="1"/>
    <col min="43" max="44" width="8.140625" style="19" hidden="1" customWidth="1"/>
    <col min="45" max="47" width="9.140625" style="19" hidden="1" customWidth="1"/>
    <col min="48" max="48" width="10.8515625" style="19" hidden="1" customWidth="1"/>
    <col min="49" max="49" width="7.140625" style="19" hidden="1" customWidth="1"/>
    <col min="50" max="50" width="8.7109375" style="19" hidden="1" customWidth="1"/>
    <col min="51" max="51" width="9.140625" style="19" hidden="1" customWidth="1"/>
    <col min="52" max="52" width="9.7109375" style="19" hidden="1" customWidth="1"/>
    <col min="53" max="55" width="8.140625" style="19" hidden="1" customWidth="1"/>
    <col min="56" max="57" width="9.140625" style="19" hidden="1" customWidth="1"/>
    <col min="58" max="58" width="10.8515625" style="19" hidden="1" customWidth="1"/>
    <col min="59" max="59" width="7.140625" style="19" hidden="1" customWidth="1"/>
    <col min="60" max="60" width="8.7109375" style="19" hidden="1" customWidth="1"/>
    <col min="61" max="61" width="9.140625" style="19" hidden="1" customWidth="1"/>
    <col min="62" max="62" width="9.7109375" style="19" hidden="1" customWidth="1"/>
    <col min="63" max="65" width="8.140625" style="19" hidden="1" customWidth="1"/>
    <col min="66" max="67" width="9.140625" style="19" hidden="1" customWidth="1"/>
    <col min="68" max="68" width="10.8515625" style="19" hidden="1" customWidth="1"/>
    <col min="69" max="69" width="7.140625" style="19" hidden="1" customWidth="1"/>
    <col min="70" max="70" width="8.7109375" style="19" hidden="1" customWidth="1"/>
    <col min="71" max="71" width="9.140625" style="1" hidden="1" customWidth="1"/>
    <col min="72" max="72" width="10.28125" style="1" hidden="1" customWidth="1"/>
    <col min="73" max="75" width="8.140625" style="1" hidden="1" customWidth="1"/>
    <col min="76" max="77" width="9.140625" style="1" hidden="1" customWidth="1"/>
    <col min="78" max="78" width="11.28125" style="1" hidden="1" customWidth="1"/>
    <col min="79" max="79" width="7.140625" style="1" hidden="1" customWidth="1"/>
    <col min="80" max="80" width="8.7109375" style="1" hidden="1" customWidth="1"/>
    <col min="81" max="90" width="9.140625" style="1" hidden="1" customWidth="1"/>
    <col min="91" max="16384" width="9.140625" style="1" customWidth="1"/>
  </cols>
  <sheetData>
    <row r="1" spans="1:86" ht="12.75">
      <c r="A1" s="1" t="s">
        <v>4</v>
      </c>
      <c r="F1" s="1" t="s">
        <v>33</v>
      </c>
      <c r="K1" s="1" t="str">
        <f>A1</f>
        <v>PHY 121IN Acceleration of Gravity Lab</v>
      </c>
      <c r="P1" s="1" t="s">
        <v>34</v>
      </c>
      <c r="U1" s="1" t="str">
        <f>A1</f>
        <v>PHY 121IN Acceleration of Gravity Lab</v>
      </c>
      <c r="Z1" s="1" t="s">
        <v>35</v>
      </c>
      <c r="AE1" s="1" t="str">
        <f>A1</f>
        <v>PHY 121IN Acceleration of Gravity Lab</v>
      </c>
      <c r="AF1" s="1"/>
      <c r="AG1" s="1"/>
      <c r="AH1" s="1"/>
      <c r="AI1" s="1"/>
      <c r="AJ1" s="1" t="s">
        <v>36</v>
      </c>
      <c r="AK1" s="1"/>
      <c r="AO1" s="1" t="str">
        <f>K1</f>
        <v>PHY 121IN Acceleration of Gravity Lab</v>
      </c>
      <c r="AP1" s="1"/>
      <c r="AQ1" s="1"/>
      <c r="AR1" s="1"/>
      <c r="AS1" s="1"/>
      <c r="AT1" s="1" t="s">
        <v>21</v>
      </c>
      <c r="AU1" s="1"/>
      <c r="AV1" s="1"/>
      <c r="AW1" s="1"/>
      <c r="AY1" s="1" t="str">
        <f>U1</f>
        <v>PHY 121IN Acceleration of Gravity Lab</v>
      </c>
      <c r="AZ1" s="1"/>
      <c r="BA1" s="1"/>
      <c r="BB1" s="1"/>
      <c r="BC1" s="1"/>
      <c r="BD1" s="1" t="s">
        <v>22</v>
      </c>
      <c r="BE1" s="1"/>
      <c r="BF1" s="1"/>
      <c r="BG1" s="1"/>
      <c r="BI1" s="1" t="str">
        <f>AE1</f>
        <v>PHY 121IN Acceleration of Gravity Lab</v>
      </c>
      <c r="BJ1" s="1"/>
      <c r="BK1" s="1"/>
      <c r="BL1" s="1"/>
      <c r="BM1" s="1"/>
      <c r="BN1" s="1" t="s">
        <v>23</v>
      </c>
      <c r="BO1" s="1"/>
      <c r="BP1" s="1"/>
      <c r="BQ1" s="1"/>
      <c r="BS1" s="1" t="str">
        <f>AY1</f>
        <v>PHY 121IN Acceleration of Gravity Lab</v>
      </c>
      <c r="BX1" s="1" t="s">
        <v>24</v>
      </c>
      <c r="CC1" s="1" t="str">
        <f>BI1</f>
        <v>PHY 121IN Acceleration of Gravity Lab</v>
      </c>
      <c r="CH1" s="1" t="s">
        <v>25</v>
      </c>
    </row>
    <row r="2" spans="41:69" ht="13.5" thickBot="1">
      <c r="AO2" s="1"/>
      <c r="AP2" s="1"/>
      <c r="AQ2" s="1"/>
      <c r="AR2" s="1"/>
      <c r="AS2" s="1"/>
      <c r="AT2" s="1"/>
      <c r="AU2" s="1"/>
      <c r="AV2" s="1"/>
      <c r="AW2" s="1"/>
      <c r="AY2" s="1"/>
      <c r="AZ2" s="1"/>
      <c r="BA2" s="1"/>
      <c r="BB2" s="1"/>
      <c r="BC2" s="1"/>
      <c r="BD2" s="1"/>
      <c r="BE2" s="1"/>
      <c r="BF2" s="1"/>
      <c r="BG2" s="1"/>
      <c r="BI2" s="1"/>
      <c r="BJ2" s="1"/>
      <c r="BK2" s="1"/>
      <c r="BL2" s="1"/>
      <c r="BM2" s="1"/>
      <c r="BN2" s="1"/>
      <c r="BO2" s="1"/>
      <c r="BP2" s="1"/>
      <c r="BQ2" s="1"/>
    </row>
    <row r="3" spans="1:89" ht="12.75">
      <c r="A3" s="16" t="s">
        <v>11</v>
      </c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17" t="s">
        <v>18</v>
      </c>
      <c r="I3" s="18" t="s">
        <v>19</v>
      </c>
      <c r="K3" s="16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8" t="s">
        <v>19</v>
      </c>
      <c r="U3" s="16" t="s">
        <v>11</v>
      </c>
      <c r="V3" s="17" t="s">
        <v>12</v>
      </c>
      <c r="W3" s="17" t="s">
        <v>13</v>
      </c>
      <c r="X3" s="17" t="s">
        <v>14</v>
      </c>
      <c r="Y3" s="17" t="s">
        <v>15</v>
      </c>
      <c r="Z3" s="17" t="s">
        <v>16</v>
      </c>
      <c r="AA3" s="17" t="s">
        <v>17</v>
      </c>
      <c r="AB3" s="17" t="s">
        <v>18</v>
      </c>
      <c r="AC3" s="18" t="s">
        <v>19</v>
      </c>
      <c r="AE3" s="16" t="s">
        <v>11</v>
      </c>
      <c r="AF3" s="17" t="s">
        <v>12</v>
      </c>
      <c r="AG3" s="17" t="s">
        <v>13</v>
      </c>
      <c r="AH3" s="17" t="s">
        <v>14</v>
      </c>
      <c r="AI3" s="17" t="s">
        <v>15</v>
      </c>
      <c r="AJ3" s="17" t="s">
        <v>16</v>
      </c>
      <c r="AK3" s="17" t="s">
        <v>17</v>
      </c>
      <c r="AL3" s="17" t="s">
        <v>18</v>
      </c>
      <c r="AM3" s="18" t="s">
        <v>19</v>
      </c>
      <c r="AO3" s="16" t="s">
        <v>11</v>
      </c>
      <c r="AP3" s="17" t="s">
        <v>12</v>
      </c>
      <c r="AQ3" s="17" t="s">
        <v>13</v>
      </c>
      <c r="AR3" s="17" t="s">
        <v>14</v>
      </c>
      <c r="AS3" s="17" t="s">
        <v>15</v>
      </c>
      <c r="AT3" s="17" t="s">
        <v>16</v>
      </c>
      <c r="AU3" s="17" t="s">
        <v>17</v>
      </c>
      <c r="AV3" s="17" t="s">
        <v>18</v>
      </c>
      <c r="AW3" s="18" t="s">
        <v>19</v>
      </c>
      <c r="AY3" s="16" t="s">
        <v>11</v>
      </c>
      <c r="AZ3" s="17" t="s">
        <v>12</v>
      </c>
      <c r="BA3" s="17" t="s">
        <v>13</v>
      </c>
      <c r="BB3" s="17" t="s">
        <v>14</v>
      </c>
      <c r="BC3" s="17" t="s">
        <v>15</v>
      </c>
      <c r="BD3" s="17" t="s">
        <v>16</v>
      </c>
      <c r="BE3" s="17" t="s">
        <v>17</v>
      </c>
      <c r="BF3" s="17" t="s">
        <v>18</v>
      </c>
      <c r="BG3" s="18" t="s">
        <v>19</v>
      </c>
      <c r="BI3" s="16" t="s">
        <v>11</v>
      </c>
      <c r="BJ3" s="17" t="s">
        <v>12</v>
      </c>
      <c r="BK3" s="17" t="s">
        <v>13</v>
      </c>
      <c r="BL3" s="17" t="s">
        <v>14</v>
      </c>
      <c r="BM3" s="17" t="s">
        <v>15</v>
      </c>
      <c r="BN3" s="17" t="s">
        <v>16</v>
      </c>
      <c r="BO3" s="17" t="s">
        <v>17</v>
      </c>
      <c r="BP3" s="17" t="s">
        <v>18</v>
      </c>
      <c r="BQ3" s="18" t="s">
        <v>19</v>
      </c>
      <c r="BS3" s="16" t="s">
        <v>11</v>
      </c>
      <c r="BT3" s="17" t="s">
        <v>12</v>
      </c>
      <c r="BU3" s="17" t="s">
        <v>13</v>
      </c>
      <c r="BV3" s="17" t="s">
        <v>14</v>
      </c>
      <c r="BW3" s="17" t="s">
        <v>15</v>
      </c>
      <c r="BX3" s="17" t="s">
        <v>16</v>
      </c>
      <c r="BY3" s="17" t="s">
        <v>17</v>
      </c>
      <c r="BZ3" s="17" t="s">
        <v>18</v>
      </c>
      <c r="CA3" s="18" t="s">
        <v>19</v>
      </c>
      <c r="CC3" s="16" t="s">
        <v>11</v>
      </c>
      <c r="CD3" s="17" t="s">
        <v>12</v>
      </c>
      <c r="CE3" s="17" t="s">
        <v>13</v>
      </c>
      <c r="CF3" s="17" t="s">
        <v>14</v>
      </c>
      <c r="CG3" s="17" t="s">
        <v>15</v>
      </c>
      <c r="CH3" s="17" t="s">
        <v>16</v>
      </c>
      <c r="CI3" s="17" t="s">
        <v>17</v>
      </c>
      <c r="CJ3" s="17" t="s">
        <v>18</v>
      </c>
      <c r="CK3" s="18" t="s">
        <v>19</v>
      </c>
    </row>
    <row r="4" spans="1:89" ht="52.5">
      <c r="A4" s="3" t="s">
        <v>3</v>
      </c>
      <c r="B4" s="23" t="s">
        <v>26</v>
      </c>
      <c r="C4" s="23" t="s">
        <v>27</v>
      </c>
      <c r="D4" s="23" t="s">
        <v>28</v>
      </c>
      <c r="E4" s="23" t="s">
        <v>29</v>
      </c>
      <c r="F4" s="23" t="s">
        <v>30</v>
      </c>
      <c r="G4" s="24" t="s">
        <v>31</v>
      </c>
      <c r="H4" s="23" t="s">
        <v>32</v>
      </c>
      <c r="I4" s="5" t="s">
        <v>6</v>
      </c>
      <c r="K4" s="3" t="s">
        <v>3</v>
      </c>
      <c r="L4" s="23" t="s">
        <v>26</v>
      </c>
      <c r="M4" s="23" t="s">
        <v>27</v>
      </c>
      <c r="N4" s="23" t="s">
        <v>28</v>
      </c>
      <c r="O4" s="23" t="s">
        <v>29</v>
      </c>
      <c r="P4" s="23" t="s">
        <v>30</v>
      </c>
      <c r="Q4" s="24" t="s">
        <v>31</v>
      </c>
      <c r="R4" s="23" t="s">
        <v>32</v>
      </c>
      <c r="S4" s="5" t="s">
        <v>6</v>
      </c>
      <c r="U4" s="3" t="s">
        <v>3</v>
      </c>
      <c r="V4" s="23" t="s">
        <v>26</v>
      </c>
      <c r="W4" s="23" t="s">
        <v>27</v>
      </c>
      <c r="X4" s="23" t="s">
        <v>28</v>
      </c>
      <c r="Y4" s="23" t="s">
        <v>29</v>
      </c>
      <c r="Z4" s="23" t="s">
        <v>30</v>
      </c>
      <c r="AA4" s="24" t="s">
        <v>31</v>
      </c>
      <c r="AB4" s="23" t="s">
        <v>32</v>
      </c>
      <c r="AC4" s="5" t="s">
        <v>6</v>
      </c>
      <c r="AE4" s="3" t="s">
        <v>3</v>
      </c>
      <c r="AF4" s="23" t="s">
        <v>26</v>
      </c>
      <c r="AG4" s="23" t="s">
        <v>27</v>
      </c>
      <c r="AH4" s="23" t="s">
        <v>28</v>
      </c>
      <c r="AI4" s="23" t="s">
        <v>29</v>
      </c>
      <c r="AJ4" s="23" t="s">
        <v>30</v>
      </c>
      <c r="AK4" s="24" t="s">
        <v>31</v>
      </c>
      <c r="AL4" s="23" t="s">
        <v>32</v>
      </c>
      <c r="AM4" s="5" t="s">
        <v>6</v>
      </c>
      <c r="AO4" s="3" t="s">
        <v>3</v>
      </c>
      <c r="AP4" s="23" t="s">
        <v>26</v>
      </c>
      <c r="AQ4" s="23" t="s">
        <v>27</v>
      </c>
      <c r="AR4" s="23" t="s">
        <v>28</v>
      </c>
      <c r="AS4" s="23" t="s">
        <v>29</v>
      </c>
      <c r="AT4" s="23" t="s">
        <v>30</v>
      </c>
      <c r="AU4" s="24" t="s">
        <v>31</v>
      </c>
      <c r="AV4" s="23" t="s">
        <v>32</v>
      </c>
      <c r="AW4" s="5" t="s">
        <v>6</v>
      </c>
      <c r="AY4" s="3" t="s">
        <v>3</v>
      </c>
      <c r="AZ4" s="23" t="s">
        <v>26</v>
      </c>
      <c r="BA4" s="23" t="s">
        <v>27</v>
      </c>
      <c r="BB4" s="23" t="s">
        <v>28</v>
      </c>
      <c r="BC4" s="23" t="s">
        <v>29</v>
      </c>
      <c r="BD4" s="23" t="s">
        <v>30</v>
      </c>
      <c r="BE4" s="24" t="s">
        <v>31</v>
      </c>
      <c r="BF4" s="23" t="s">
        <v>32</v>
      </c>
      <c r="BG4" s="5" t="s">
        <v>6</v>
      </c>
      <c r="BI4" s="3" t="s">
        <v>3</v>
      </c>
      <c r="BJ4" s="23" t="s">
        <v>26</v>
      </c>
      <c r="BK4" s="23" t="s">
        <v>27</v>
      </c>
      <c r="BL4" s="23" t="s">
        <v>28</v>
      </c>
      <c r="BM4" s="23" t="s">
        <v>29</v>
      </c>
      <c r="BN4" s="23" t="s">
        <v>30</v>
      </c>
      <c r="BO4" s="24" t="s">
        <v>31</v>
      </c>
      <c r="BP4" s="23" t="s">
        <v>32</v>
      </c>
      <c r="BQ4" s="5" t="s">
        <v>6</v>
      </c>
      <c r="BS4" s="3" t="s">
        <v>3</v>
      </c>
      <c r="BT4" s="4" t="s">
        <v>0</v>
      </c>
      <c r="BU4" s="4" t="s">
        <v>1</v>
      </c>
      <c r="BV4" s="4" t="s">
        <v>1</v>
      </c>
      <c r="BW4" s="4" t="s">
        <v>1</v>
      </c>
      <c r="BX4" s="4" t="s">
        <v>2</v>
      </c>
      <c r="BY4" s="4" t="s">
        <v>5</v>
      </c>
      <c r="BZ4" s="4" t="s">
        <v>0</v>
      </c>
      <c r="CA4" s="5" t="s">
        <v>6</v>
      </c>
      <c r="CC4" s="3" t="s">
        <v>3</v>
      </c>
      <c r="CD4" s="4" t="s">
        <v>0</v>
      </c>
      <c r="CE4" s="4" t="s">
        <v>1</v>
      </c>
      <c r="CF4" s="4" t="s">
        <v>1</v>
      </c>
      <c r="CG4" s="4" t="s">
        <v>1</v>
      </c>
      <c r="CH4" s="4" t="s">
        <v>2</v>
      </c>
      <c r="CI4" s="4" t="s">
        <v>5</v>
      </c>
      <c r="CJ4" s="4" t="s">
        <v>0</v>
      </c>
      <c r="CK4" s="5" t="s">
        <v>6</v>
      </c>
    </row>
    <row r="5" spans="1:89" ht="12.75">
      <c r="A5" s="6">
        <v>1</v>
      </c>
      <c r="B5" s="2">
        <v>-0.537</v>
      </c>
      <c r="C5" s="2">
        <v>0.3317</v>
      </c>
      <c r="D5" s="2">
        <v>0.3303</v>
      </c>
      <c r="E5" s="2">
        <v>0.3311</v>
      </c>
      <c r="F5" s="8">
        <f>AVERAGE(C5:E5)</f>
        <v>0.3310333333333333</v>
      </c>
      <c r="G5" s="8">
        <f>F5^2</f>
        <v>0.10958306777777775</v>
      </c>
      <c r="H5" s="8">
        <f>B5*2</f>
        <v>-1.074</v>
      </c>
      <c r="I5" s="9">
        <f>H5/G5</f>
        <v>-9.80078420671661</v>
      </c>
      <c r="K5" s="6">
        <v>1</v>
      </c>
      <c r="L5" s="2">
        <v>-0.87</v>
      </c>
      <c r="M5" s="2">
        <v>0.4227</v>
      </c>
      <c r="N5" s="2">
        <v>0.4255</v>
      </c>
      <c r="O5" s="2">
        <v>0.4297</v>
      </c>
      <c r="P5" s="8">
        <f>AVERAGE(M5:O5)</f>
        <v>0.42596666666666666</v>
      </c>
      <c r="Q5" s="8">
        <f>P5^2</f>
        <v>0.1814476011111111</v>
      </c>
      <c r="R5" s="8">
        <f>L5*2</f>
        <v>-1.74</v>
      </c>
      <c r="S5" s="9">
        <f>R5/Q5</f>
        <v>-9.589545352735168</v>
      </c>
      <c r="U5" s="6">
        <v>1</v>
      </c>
      <c r="V5" s="2">
        <v>-0.3</v>
      </c>
      <c r="W5" s="2">
        <v>0.248</v>
      </c>
      <c r="X5" s="2">
        <v>0.2454</v>
      </c>
      <c r="Y5" s="2">
        <v>0.2469</v>
      </c>
      <c r="Z5" s="8">
        <f>AVERAGE(W5:Y5)</f>
        <v>0.24676666666666666</v>
      </c>
      <c r="AA5" s="8">
        <f>Z5^2</f>
        <v>0.06089378777777778</v>
      </c>
      <c r="AB5" s="8">
        <f>V5*2</f>
        <v>-0.6</v>
      </c>
      <c r="AC5" s="9">
        <f>AB5/AA5</f>
        <v>-9.85322184570953</v>
      </c>
      <c r="AE5" s="6">
        <v>1</v>
      </c>
      <c r="AF5" s="2">
        <v>-0.645</v>
      </c>
      <c r="AG5" s="2">
        <v>0.361</v>
      </c>
      <c r="AH5" s="2">
        <v>0.361</v>
      </c>
      <c r="AI5" s="2">
        <v>0.354</v>
      </c>
      <c r="AJ5" s="8">
        <f>AVERAGE(AG5:AI5)</f>
        <v>0.3586666666666667</v>
      </c>
      <c r="AK5" s="8">
        <f>AJ5^2</f>
        <v>0.1286417777777778</v>
      </c>
      <c r="AL5" s="8">
        <f>AF5*2</f>
        <v>-1.29</v>
      </c>
      <c r="AM5" s="9">
        <f>AL5/AK5</f>
        <v>-10.027846491894804</v>
      </c>
      <c r="AO5" s="6">
        <v>1</v>
      </c>
      <c r="AP5" s="2">
        <v>-0.815</v>
      </c>
      <c r="AQ5" s="2">
        <v>0.4095</v>
      </c>
      <c r="AR5" s="2">
        <v>0.4074</v>
      </c>
      <c r="AS5" s="2">
        <v>0.4095</v>
      </c>
      <c r="AT5" s="8">
        <f>AVERAGE(AQ5:AS5)</f>
        <v>0.4088</v>
      </c>
      <c r="AU5" s="8">
        <f>AT5^2</f>
        <v>0.16711744</v>
      </c>
      <c r="AV5" s="8">
        <f>AP5*2</f>
        <v>-1.63</v>
      </c>
      <c r="AW5" s="9">
        <f>AV5/AU5</f>
        <v>-9.753619969286268</v>
      </c>
      <c r="AY5" s="6">
        <v>1</v>
      </c>
      <c r="AZ5" s="2">
        <v>-0.57</v>
      </c>
      <c r="BA5" s="2">
        <v>0.333</v>
      </c>
      <c r="BB5" s="2">
        <v>0.339</v>
      </c>
      <c r="BC5" s="2">
        <v>0.338</v>
      </c>
      <c r="BD5" s="8">
        <f>AVERAGE(BA5:BC5)</f>
        <v>0.33666666666666667</v>
      </c>
      <c r="BE5" s="8">
        <f>BD5^2</f>
        <v>0.11334444444444444</v>
      </c>
      <c r="BF5" s="8">
        <f>AZ5*2</f>
        <v>-1.14</v>
      </c>
      <c r="BG5" s="9">
        <f>BF5/BE5</f>
        <v>-10.057837466915007</v>
      </c>
      <c r="BI5" s="6">
        <v>1</v>
      </c>
      <c r="BJ5" s="2">
        <v>-0.772</v>
      </c>
      <c r="BK5" s="2">
        <v>0.397</v>
      </c>
      <c r="BL5" s="2">
        <v>0.397</v>
      </c>
      <c r="BM5" s="2">
        <v>0.397</v>
      </c>
      <c r="BN5" s="8">
        <f>AVERAGE(BK5:BM5)</f>
        <v>0.397</v>
      </c>
      <c r="BO5" s="8">
        <f>BN5^2</f>
        <v>0.15760900000000003</v>
      </c>
      <c r="BP5" s="8">
        <f>BJ5*2</f>
        <v>-1.544</v>
      </c>
      <c r="BQ5" s="9">
        <f>BP5/BO5</f>
        <v>-9.796394875927135</v>
      </c>
      <c r="BS5" s="6">
        <v>1</v>
      </c>
      <c r="BT5" s="2">
        <v>-0.442</v>
      </c>
      <c r="BU5" s="2">
        <v>0.287</v>
      </c>
      <c r="BV5" s="2">
        <v>0.289</v>
      </c>
      <c r="BW5" s="2">
        <v>0.283</v>
      </c>
      <c r="BX5" s="8">
        <f>AVERAGE(BU5:BW5)</f>
        <v>0.28633333333333333</v>
      </c>
      <c r="BY5" s="8">
        <f>BX5^2</f>
        <v>0.08198677777777777</v>
      </c>
      <c r="BZ5" s="8">
        <f>BT5*2</f>
        <v>-0.884</v>
      </c>
      <c r="CA5" s="9">
        <f>BZ5/BY5</f>
        <v>-10.782226402360273</v>
      </c>
      <c r="CC5" s="6">
        <v>1</v>
      </c>
      <c r="CD5" s="2">
        <v>-0.425</v>
      </c>
      <c r="CE5" s="2">
        <v>0.296</v>
      </c>
      <c r="CF5" s="2">
        <v>0.294</v>
      </c>
      <c r="CG5" s="2">
        <v>0.295</v>
      </c>
      <c r="CH5" s="8">
        <f>AVERAGE(CE5:CG5)</f>
        <v>0.295</v>
      </c>
      <c r="CI5" s="8">
        <f>CH5^2</f>
        <v>0.08702499999999999</v>
      </c>
      <c r="CJ5" s="8">
        <f>CD5*2</f>
        <v>-0.85</v>
      </c>
      <c r="CK5" s="9">
        <f>CJ5/CI5</f>
        <v>-9.767308244757254</v>
      </c>
    </row>
    <row r="6" spans="1:89" ht="12.75">
      <c r="A6" s="6">
        <v>2</v>
      </c>
      <c r="B6" s="2">
        <v>-0.681</v>
      </c>
      <c r="C6" s="2">
        <v>0.3725</v>
      </c>
      <c r="D6" s="2">
        <v>0.3793</v>
      </c>
      <c r="E6" s="2">
        <v>0.3727</v>
      </c>
      <c r="F6" s="8">
        <f>AVERAGE(C6:E6)</f>
        <v>0.37483333333333335</v>
      </c>
      <c r="G6" s="8">
        <f>F6^2</f>
        <v>0.1405000277777778</v>
      </c>
      <c r="H6" s="8">
        <f>B6*2</f>
        <v>-1.362</v>
      </c>
      <c r="I6" s="9">
        <f>H6/G6</f>
        <v>-9.69394826137836</v>
      </c>
      <c r="K6" s="6">
        <v>2</v>
      </c>
      <c r="L6" s="2">
        <v>-0.8</v>
      </c>
      <c r="M6" s="2">
        <v>0.4059</v>
      </c>
      <c r="N6" s="2">
        <v>0.4055</v>
      </c>
      <c r="O6" s="2">
        <v>0.4049</v>
      </c>
      <c r="P6" s="8">
        <f>AVERAGE(M6:O6)</f>
        <v>0.4054333333333333</v>
      </c>
      <c r="Q6" s="8">
        <f>P6^2</f>
        <v>0.16437618777777777</v>
      </c>
      <c r="R6" s="8">
        <f>L6*2</f>
        <v>-1.6</v>
      </c>
      <c r="S6" s="9">
        <f>R6/Q6</f>
        <v>-9.733769967722212</v>
      </c>
      <c r="U6" s="6">
        <v>2</v>
      </c>
      <c r="V6" s="2">
        <v>-0.4</v>
      </c>
      <c r="W6" s="2">
        <v>0.2858</v>
      </c>
      <c r="X6" s="2">
        <v>0.2858</v>
      </c>
      <c r="Y6" s="2">
        <v>0.2861</v>
      </c>
      <c r="Z6" s="8">
        <f>AVERAGE(W6:Y6)</f>
        <v>0.2859</v>
      </c>
      <c r="AA6" s="8">
        <f>Z6^2</f>
        <v>0.08173881</v>
      </c>
      <c r="AB6" s="8">
        <f>V6*2</f>
        <v>-0.8</v>
      </c>
      <c r="AC6" s="9">
        <f>AB6/AA6</f>
        <v>-9.78727241074344</v>
      </c>
      <c r="AE6" s="6">
        <v>2</v>
      </c>
      <c r="AF6" s="2">
        <v>-0.79</v>
      </c>
      <c r="AG6" s="2">
        <v>0.396</v>
      </c>
      <c r="AH6" s="2">
        <v>0.402</v>
      </c>
      <c r="AI6" s="2">
        <v>0.401</v>
      </c>
      <c r="AJ6" s="8">
        <f>AVERAGE(AG6:AI6)</f>
        <v>0.39966666666666667</v>
      </c>
      <c r="AK6" s="8">
        <f>AJ6^2</f>
        <v>0.15973344444444446</v>
      </c>
      <c r="AL6" s="8">
        <f>AF6*2</f>
        <v>-1.58</v>
      </c>
      <c r="AM6" s="9">
        <f>AL6/AK6</f>
        <v>-9.891478929132631</v>
      </c>
      <c r="AO6" s="6">
        <v>2</v>
      </c>
      <c r="AP6" s="2">
        <v>-0.732</v>
      </c>
      <c r="AQ6" s="2">
        <v>0.3857</v>
      </c>
      <c r="AR6" s="2">
        <v>0.386</v>
      </c>
      <c r="AS6" s="2">
        <v>0.3869</v>
      </c>
      <c r="AT6" s="8">
        <f>AVERAGE(AQ6:AS6)</f>
        <v>0.38620000000000004</v>
      </c>
      <c r="AU6" s="8">
        <f>AT6^2</f>
        <v>0.14915044000000002</v>
      </c>
      <c r="AV6" s="8">
        <f>AP6*2</f>
        <v>-1.464</v>
      </c>
      <c r="AW6" s="9">
        <f>AV6/AU6</f>
        <v>-9.815592900698112</v>
      </c>
      <c r="AY6" s="6">
        <v>2</v>
      </c>
      <c r="AZ6" s="2">
        <v>-0.72</v>
      </c>
      <c r="BA6" s="2">
        <v>0.382</v>
      </c>
      <c r="BB6" s="2">
        <v>0.381</v>
      </c>
      <c r="BC6" s="2">
        <v>0.388</v>
      </c>
      <c r="BD6" s="8">
        <f>AVERAGE(BA6:BC6)</f>
        <v>0.38366666666666666</v>
      </c>
      <c r="BE6" s="8">
        <f>BD6^2</f>
        <v>0.14720011111111111</v>
      </c>
      <c r="BF6" s="8">
        <f>AZ6*2</f>
        <v>-1.44</v>
      </c>
      <c r="BG6" s="9">
        <f>BF6/BE6</f>
        <v>-9.782601311442246</v>
      </c>
      <c r="BI6" s="6">
        <v>2</v>
      </c>
      <c r="BJ6" s="2">
        <v>-0.808</v>
      </c>
      <c r="BK6" s="2">
        <v>0.406</v>
      </c>
      <c r="BL6" s="2">
        <v>0.407</v>
      </c>
      <c r="BM6" s="2">
        <v>0.405</v>
      </c>
      <c r="BN6" s="8">
        <f>AVERAGE(BK6:BM6)</f>
        <v>0.40599999999999997</v>
      </c>
      <c r="BO6" s="8">
        <f>BN6^2</f>
        <v>0.16483599999999998</v>
      </c>
      <c r="BP6" s="8">
        <f>BJ6*2</f>
        <v>-1.616</v>
      </c>
      <c r="BQ6" s="9">
        <f>BP6/BO6</f>
        <v>-9.803683661336118</v>
      </c>
      <c r="BS6" s="6">
        <v>2</v>
      </c>
      <c r="BT6" s="2">
        <v>-0.385</v>
      </c>
      <c r="BU6" s="2">
        <v>0.267</v>
      </c>
      <c r="BV6" s="2">
        <v>0.266</v>
      </c>
      <c r="BW6" s="2">
        <v>0.274</v>
      </c>
      <c r="BX6" s="8">
        <f>AVERAGE(BU6:BW6)</f>
        <v>0.269</v>
      </c>
      <c r="BY6" s="8">
        <f>BX6^2</f>
        <v>0.07236100000000001</v>
      </c>
      <c r="BZ6" s="8">
        <f>BT6*2</f>
        <v>-0.77</v>
      </c>
      <c r="CA6" s="9">
        <f>BZ6/BY6</f>
        <v>-10.641091195533505</v>
      </c>
      <c r="CC6" s="6">
        <v>2</v>
      </c>
      <c r="CD6" s="2">
        <v>-0.3</v>
      </c>
      <c r="CE6" s="2">
        <v>0.248</v>
      </c>
      <c r="CF6" s="2">
        <v>0.247</v>
      </c>
      <c r="CG6" s="2">
        <v>0.248</v>
      </c>
      <c r="CH6" s="8">
        <f>AVERAGE(CE6:CG6)</f>
        <v>0.24766666666666667</v>
      </c>
      <c r="CI6" s="8">
        <f>CH6^2</f>
        <v>0.061338777777777784</v>
      </c>
      <c r="CJ6" s="8">
        <f>CD6*2</f>
        <v>-0.6</v>
      </c>
      <c r="CK6" s="9">
        <f>CJ6/CI6</f>
        <v>-9.781740388987208</v>
      </c>
    </row>
    <row r="7" spans="1:89" ht="12.75">
      <c r="A7" s="6">
        <v>3</v>
      </c>
      <c r="B7" s="2">
        <v>-0.473</v>
      </c>
      <c r="C7" s="2">
        <v>0.3109</v>
      </c>
      <c r="D7" s="2">
        <v>0.3094</v>
      </c>
      <c r="E7" s="2">
        <v>0.3112</v>
      </c>
      <c r="F7" s="8">
        <f>AVERAGE(C7:E7)</f>
        <v>0.3105</v>
      </c>
      <c r="G7" s="8">
        <f>F7^2</f>
        <v>0.09641025</v>
      </c>
      <c r="H7" s="8">
        <f>B7*2</f>
        <v>-0.946</v>
      </c>
      <c r="I7" s="9">
        <f>H7/G7</f>
        <v>-9.812234694962413</v>
      </c>
      <c r="K7" s="6">
        <v>3</v>
      </c>
      <c r="L7" s="2">
        <v>-1.65</v>
      </c>
      <c r="M7" s="2">
        <v>0.5802</v>
      </c>
      <c r="N7" s="2">
        <v>0.5852</v>
      </c>
      <c r="O7" s="2">
        <v>0.5825</v>
      </c>
      <c r="P7" s="8">
        <f>AVERAGE(M7:O7)</f>
        <v>0.5826333333333333</v>
      </c>
      <c r="Q7" s="8">
        <f>P7^2</f>
        <v>0.3394616011111111</v>
      </c>
      <c r="R7" s="8">
        <f>L7*2</f>
        <v>-3.3</v>
      </c>
      <c r="S7" s="9">
        <f>R7/Q7</f>
        <v>-9.721276248030946</v>
      </c>
      <c r="U7" s="6">
        <v>3</v>
      </c>
      <c r="V7" s="2">
        <v>-0.5</v>
      </c>
      <c r="W7" s="2">
        <v>0.3196</v>
      </c>
      <c r="X7" s="2">
        <v>0.3199</v>
      </c>
      <c r="Y7" s="2">
        <v>0.32</v>
      </c>
      <c r="Z7" s="8">
        <f>AVERAGE(W7:Y7)</f>
        <v>0.31983333333333336</v>
      </c>
      <c r="AA7" s="8">
        <f>Z7^2</f>
        <v>0.10229336111111113</v>
      </c>
      <c r="AB7" s="8">
        <f>V7*2</f>
        <v>-1</v>
      </c>
      <c r="AC7" s="9">
        <f>AB7/AA7</f>
        <v>-9.77580547885018</v>
      </c>
      <c r="AE7" s="6">
        <v>3</v>
      </c>
      <c r="AF7" s="2">
        <v>-0.27</v>
      </c>
      <c r="AG7" s="2">
        <v>0.236</v>
      </c>
      <c r="AH7" s="2">
        <v>0.236</v>
      </c>
      <c r="AI7" s="2">
        <v>0.234</v>
      </c>
      <c r="AJ7" s="8">
        <f>AVERAGE(AG7:AI7)</f>
        <v>0.2353333333333333</v>
      </c>
      <c r="AK7" s="8">
        <f>AJ7^2</f>
        <v>0.055381777777777766</v>
      </c>
      <c r="AL7" s="8">
        <f>AF7*2</f>
        <v>-0.54</v>
      </c>
      <c r="AM7" s="9">
        <f>AL7/AK7</f>
        <v>-9.750499562631916</v>
      </c>
      <c r="AO7" s="6">
        <v>3</v>
      </c>
      <c r="AP7" s="2">
        <v>-0.701</v>
      </c>
      <c r="AQ7" s="2">
        <v>0.3813</v>
      </c>
      <c r="AR7" s="2">
        <v>0.3782</v>
      </c>
      <c r="AS7" s="2">
        <v>0.3815</v>
      </c>
      <c r="AT7" s="8">
        <f>AVERAGE(AQ7:AS7)</f>
        <v>0.38033333333333336</v>
      </c>
      <c r="AU7" s="8">
        <f>AT7^2</f>
        <v>0.14465344444444447</v>
      </c>
      <c r="AV7" s="8">
        <f>AP7*2</f>
        <v>-1.402</v>
      </c>
      <c r="AW7" s="9">
        <f>AV7/AU7</f>
        <v>-9.692130079477307</v>
      </c>
      <c r="AY7" s="6">
        <v>3</v>
      </c>
      <c r="AZ7" s="2">
        <v>-0.89</v>
      </c>
      <c r="BA7" s="2">
        <v>0.423</v>
      </c>
      <c r="BB7" s="2">
        <v>0.421</v>
      </c>
      <c r="BC7" s="2">
        <v>0.424</v>
      </c>
      <c r="BD7" s="8">
        <f>AVERAGE(BA7:BC7)</f>
        <v>0.4226666666666667</v>
      </c>
      <c r="BE7" s="8">
        <f>BD7^2</f>
        <v>0.17864711111111112</v>
      </c>
      <c r="BF7" s="8">
        <f>AZ7*2</f>
        <v>-1.78</v>
      </c>
      <c r="BG7" s="9">
        <f>BF7/BE7</f>
        <v>-9.963777129835107</v>
      </c>
      <c r="BI7" s="6">
        <v>3</v>
      </c>
      <c r="BJ7" s="2">
        <v>-0.824</v>
      </c>
      <c r="BK7" s="2">
        <v>0.411</v>
      </c>
      <c r="BL7" s="2">
        <v>0.41</v>
      </c>
      <c r="BM7" s="2">
        <v>0.409</v>
      </c>
      <c r="BN7" s="8">
        <f>AVERAGE(BK7:BM7)</f>
        <v>0.41</v>
      </c>
      <c r="BO7" s="8">
        <f>BN7^2</f>
        <v>0.16809999999999997</v>
      </c>
      <c r="BP7" s="8">
        <f>BJ7*2</f>
        <v>-1.648</v>
      </c>
      <c r="BQ7" s="9">
        <f>BP7/BO7</f>
        <v>-9.803688280785249</v>
      </c>
      <c r="BS7" s="6">
        <v>3</v>
      </c>
      <c r="BT7" s="2">
        <v>-0.306</v>
      </c>
      <c r="BU7" s="2">
        <v>0.233</v>
      </c>
      <c r="BV7" s="2">
        <v>0.232</v>
      </c>
      <c r="BW7" s="2">
        <v>0.243</v>
      </c>
      <c r="BX7" s="8">
        <f>AVERAGE(BU7:BW7)</f>
        <v>0.236</v>
      </c>
      <c r="BY7" s="8">
        <f>BX7^2</f>
        <v>0.055695999999999996</v>
      </c>
      <c r="BZ7" s="8">
        <f>BT7*2</f>
        <v>-0.612</v>
      </c>
      <c r="CA7" s="9">
        <f>BZ7/BY7</f>
        <v>-10.988221775351912</v>
      </c>
      <c r="CC7" s="6">
        <v>3</v>
      </c>
      <c r="CD7" s="2">
        <v>-0.224</v>
      </c>
      <c r="CE7" s="2">
        <v>0.217</v>
      </c>
      <c r="CF7" s="2">
        <v>0.216</v>
      </c>
      <c r="CG7" s="2">
        <v>0.215</v>
      </c>
      <c r="CH7" s="8">
        <f>AVERAGE(CE7:CG7)</f>
        <v>0.216</v>
      </c>
      <c r="CI7" s="8">
        <f>CH7^2</f>
        <v>0.046655999999999996</v>
      </c>
      <c r="CJ7" s="8">
        <f>CD7*2</f>
        <v>-0.448</v>
      </c>
      <c r="CK7" s="9">
        <f>CJ7/CI7</f>
        <v>-9.602194787379974</v>
      </c>
    </row>
    <row r="8" spans="1:89" ht="12.75">
      <c r="A8" s="6">
        <v>4</v>
      </c>
      <c r="B8" s="2">
        <v>-0.502</v>
      </c>
      <c r="C8" s="2">
        <v>0.3202</v>
      </c>
      <c r="D8" s="2">
        <v>0.32</v>
      </c>
      <c r="E8" s="2">
        <v>0.3208</v>
      </c>
      <c r="F8" s="8">
        <f>AVERAGE(C8:E8)</f>
        <v>0.3203333333333333</v>
      </c>
      <c r="G8" s="8">
        <f>F8^2</f>
        <v>0.10261344444444442</v>
      </c>
      <c r="H8" s="8">
        <f>B8*2</f>
        <v>-1.004</v>
      </c>
      <c r="I8" s="9">
        <f>H8/G8</f>
        <v>-9.784292939738243</v>
      </c>
      <c r="K8" s="6">
        <v>4</v>
      </c>
      <c r="L8" s="2">
        <v>-0.5</v>
      </c>
      <c r="M8" s="2">
        <v>0.323</v>
      </c>
      <c r="N8" s="2">
        <v>0.3211</v>
      </c>
      <c r="O8" s="2">
        <v>0.3195</v>
      </c>
      <c r="P8" s="8">
        <f>AVERAGE(M8:O8)</f>
        <v>0.3212</v>
      </c>
      <c r="Q8" s="8">
        <f>P8^2</f>
        <v>0.10316943999999999</v>
      </c>
      <c r="R8" s="8">
        <f>L8*2</f>
        <v>-1</v>
      </c>
      <c r="S8" s="9">
        <f>R8/Q8</f>
        <v>-9.692792749480855</v>
      </c>
      <c r="U8" s="6">
        <v>4</v>
      </c>
      <c r="V8" s="2">
        <v>-0.6</v>
      </c>
      <c r="W8" s="2">
        <v>0.3344</v>
      </c>
      <c r="X8" s="2">
        <v>0.3375</v>
      </c>
      <c r="Y8" s="2">
        <v>0.336</v>
      </c>
      <c r="Z8" s="8">
        <f>AVERAGE(W8:Y8)</f>
        <v>0.3359666666666667</v>
      </c>
      <c r="AA8" s="8">
        <f>Z8^2</f>
        <v>0.11287360111111112</v>
      </c>
      <c r="AB8" s="8">
        <f>V8*2</f>
        <v>-1.2</v>
      </c>
      <c r="AC8" s="9">
        <f>AB8/AA8</f>
        <v>-10.631360993069917</v>
      </c>
      <c r="AE8" s="6">
        <v>4</v>
      </c>
      <c r="AF8" s="2">
        <v>-0.41</v>
      </c>
      <c r="AG8" s="2">
        <v>0.289</v>
      </c>
      <c r="AH8" s="2">
        <v>0.288</v>
      </c>
      <c r="AI8" s="2">
        <v>0.288</v>
      </c>
      <c r="AJ8" s="8">
        <f>AVERAGE(AG8:AI8)</f>
        <v>0.28833333333333333</v>
      </c>
      <c r="AK8" s="8">
        <f>AJ8^2</f>
        <v>0.0831361111111111</v>
      </c>
      <c r="AL8" s="8">
        <f>AF8*2</f>
        <v>-0.82</v>
      </c>
      <c r="AM8" s="9">
        <f>AL8/AK8</f>
        <v>-9.863343245681445</v>
      </c>
      <c r="AO8" s="6">
        <v>4</v>
      </c>
      <c r="AP8" s="2">
        <v>-0.642</v>
      </c>
      <c r="AQ8" s="2">
        <v>0.3755</v>
      </c>
      <c r="AR8" s="2">
        <v>0.3622</v>
      </c>
      <c r="AS8" s="2">
        <v>0.3684</v>
      </c>
      <c r="AT8" s="8">
        <f>AVERAGE(AQ8:AS8)</f>
        <v>0.3687</v>
      </c>
      <c r="AU8" s="8">
        <f>AT8^2</f>
        <v>0.13593969000000003</v>
      </c>
      <c r="AV8" s="8">
        <f>AP8*2</f>
        <v>-1.284</v>
      </c>
      <c r="AW8" s="9">
        <f>AV8/AU8</f>
        <v>-9.445365073290956</v>
      </c>
      <c r="AY8" s="6">
        <v>4</v>
      </c>
      <c r="AZ8" s="2">
        <v>-0.43</v>
      </c>
      <c r="BA8" s="2">
        <v>0.297</v>
      </c>
      <c r="BB8" s="2">
        <v>0.292</v>
      </c>
      <c r="BC8" s="2">
        <v>0.295</v>
      </c>
      <c r="BD8" s="8">
        <f>AVERAGE(BA8:BC8)</f>
        <v>0.29466666666666663</v>
      </c>
      <c r="BE8" s="8">
        <f>BD8^2</f>
        <v>0.08682844444444443</v>
      </c>
      <c r="BF8" s="8">
        <f>AZ8*2</f>
        <v>-0.86</v>
      </c>
      <c r="BG8" s="9">
        <f>BF8/BE8</f>
        <v>-9.904588358141726</v>
      </c>
      <c r="BI8" s="6">
        <v>4</v>
      </c>
      <c r="BJ8" s="2">
        <v>-0.849</v>
      </c>
      <c r="BK8" s="2">
        <v>0.415</v>
      </c>
      <c r="BL8" s="2">
        <v>0.417</v>
      </c>
      <c r="BM8" s="2">
        <v>0.416</v>
      </c>
      <c r="BN8" s="8">
        <f>AVERAGE(BK8:BM8)</f>
        <v>0.416</v>
      </c>
      <c r="BO8" s="8">
        <f>BN8^2</f>
        <v>0.173056</v>
      </c>
      <c r="BP8" s="8">
        <f>BJ8*2</f>
        <v>-1.698</v>
      </c>
      <c r="BQ8" s="9">
        <f>BP8/BO8</f>
        <v>-9.811852810650889</v>
      </c>
      <c r="BS8" s="6">
        <v>4</v>
      </c>
      <c r="BT8" s="2">
        <v>-0.217</v>
      </c>
      <c r="BU8" s="2">
        <v>0.196</v>
      </c>
      <c r="BV8" s="2">
        <v>0.204</v>
      </c>
      <c r="BW8" s="2">
        <v>0.211</v>
      </c>
      <c r="BX8" s="8">
        <f>AVERAGE(BU8:BW8)</f>
        <v>0.20366666666666666</v>
      </c>
      <c r="BY8" s="8">
        <f>BX8^2</f>
        <v>0.041480111111111106</v>
      </c>
      <c r="BZ8" s="8">
        <f>BT8*2</f>
        <v>-0.434</v>
      </c>
      <c r="CA8" s="9">
        <f>BZ8/BY8</f>
        <v>-10.46284564757943</v>
      </c>
      <c r="CC8" s="6">
        <v>4</v>
      </c>
      <c r="CD8" s="2">
        <v>-0.141</v>
      </c>
      <c r="CE8" s="2">
        <v>0.173</v>
      </c>
      <c r="CF8" s="2">
        <v>0.171</v>
      </c>
      <c r="CG8" s="2">
        <v>0.172</v>
      </c>
      <c r="CH8" s="8">
        <f>AVERAGE(CE8:CG8)</f>
        <v>0.17200000000000001</v>
      </c>
      <c r="CI8" s="8">
        <f>CH8^2</f>
        <v>0.029584000000000006</v>
      </c>
      <c r="CJ8" s="8">
        <f>CD8*2</f>
        <v>-0.282</v>
      </c>
      <c r="CK8" s="9">
        <f>CJ8/CI8</f>
        <v>-9.532179556517033</v>
      </c>
    </row>
    <row r="9" spans="1:89" ht="12.75">
      <c r="A9" s="6">
        <v>5</v>
      </c>
      <c r="B9" s="2">
        <v>-0.508</v>
      </c>
      <c r="C9" s="2">
        <v>0.3227</v>
      </c>
      <c r="D9" s="2">
        <v>0.3215</v>
      </c>
      <c r="E9" s="2">
        <v>0.3218</v>
      </c>
      <c r="F9" s="8">
        <f>AVERAGE(C9:E9)</f>
        <v>0.322</v>
      </c>
      <c r="G9" s="8">
        <f>F9^2</f>
        <v>0.10368400000000001</v>
      </c>
      <c r="H9" s="8">
        <f>B9*2</f>
        <v>-1.016</v>
      </c>
      <c r="I9" s="9">
        <f>H9/G9</f>
        <v>-9.799004668029783</v>
      </c>
      <c r="K9" s="6">
        <v>5</v>
      </c>
      <c r="L9" s="2">
        <v>-0.1</v>
      </c>
      <c r="M9" s="2">
        <v>0.1419</v>
      </c>
      <c r="N9" s="2">
        <v>0.1424</v>
      </c>
      <c r="O9" s="2">
        <v>0.1419</v>
      </c>
      <c r="P9" s="8">
        <f>AVERAGE(M9:O9)</f>
        <v>0.14206666666666667</v>
      </c>
      <c r="Q9" s="8">
        <f>P9^2</f>
        <v>0.02018293777777778</v>
      </c>
      <c r="R9" s="8">
        <f>L9*2</f>
        <v>-0.2</v>
      </c>
      <c r="S9" s="9">
        <f>R9/Q9</f>
        <v>-9.909360183442075</v>
      </c>
      <c r="U9" s="6">
        <v>5</v>
      </c>
      <c r="V9" s="2">
        <v>-0.7</v>
      </c>
      <c r="W9" s="2">
        <v>0.3788</v>
      </c>
      <c r="X9" s="2">
        <v>0.3782</v>
      </c>
      <c r="Y9" s="2">
        <v>0.3784</v>
      </c>
      <c r="Z9" s="8">
        <f>AVERAGE(W9:Y9)</f>
        <v>0.3784666666666667</v>
      </c>
      <c r="AA9" s="8">
        <f>Z9^2</f>
        <v>0.14323701777777778</v>
      </c>
      <c r="AB9" s="8">
        <f>V9*2</f>
        <v>-1.4</v>
      </c>
      <c r="AC9" s="9">
        <f>AB9/AA9</f>
        <v>-9.77400969190801</v>
      </c>
      <c r="AE9" s="6">
        <v>5</v>
      </c>
      <c r="AF9" s="2">
        <v>-0.89</v>
      </c>
      <c r="AG9" s="2">
        <v>0.426</v>
      </c>
      <c r="AH9" s="2">
        <v>0.426</v>
      </c>
      <c r="AI9" s="2">
        <v>0.424</v>
      </c>
      <c r="AJ9" s="8">
        <f>AVERAGE(AG9:AI9)</f>
        <v>0.42533333333333334</v>
      </c>
      <c r="AK9" s="8">
        <f>AJ9^2</f>
        <v>0.18090844444444446</v>
      </c>
      <c r="AL9" s="8">
        <f>AF9*2</f>
        <v>-1.78</v>
      </c>
      <c r="AM9" s="9">
        <f>AL9/AK9</f>
        <v>-9.839231139631096</v>
      </c>
      <c r="AO9" s="6">
        <v>5</v>
      </c>
      <c r="AP9" s="2">
        <v>-0.588</v>
      </c>
      <c r="AQ9" s="2">
        <v>0.3455</v>
      </c>
      <c r="AR9" s="2">
        <v>0.3431</v>
      </c>
      <c r="AS9" s="2">
        <v>0.3446</v>
      </c>
      <c r="AT9" s="8">
        <f>AVERAGE(AQ9:AS9)</f>
        <v>0.3444</v>
      </c>
      <c r="AU9" s="8">
        <f>AT9^2</f>
        <v>0.11861135999999999</v>
      </c>
      <c r="AV9" s="8">
        <f>AP9*2</f>
        <v>-1.176</v>
      </c>
      <c r="AW9" s="9">
        <f>AV9/AU9</f>
        <v>-9.9147332936744</v>
      </c>
      <c r="AY9" s="6">
        <v>5</v>
      </c>
      <c r="AZ9" s="2">
        <v>-0.2</v>
      </c>
      <c r="BA9" s="2">
        <v>0.201</v>
      </c>
      <c r="BB9" s="2">
        <v>0.2</v>
      </c>
      <c r="BC9" s="2">
        <v>0.201</v>
      </c>
      <c r="BD9" s="8">
        <f>AVERAGE(BA9:BC9)</f>
        <v>0.2006666666666667</v>
      </c>
      <c r="BE9" s="8">
        <f>BD9^2</f>
        <v>0.04026711111111112</v>
      </c>
      <c r="BF9" s="8">
        <f>AZ9*2</f>
        <v>-0.4</v>
      </c>
      <c r="BG9" s="9">
        <f>BF9/BE9</f>
        <v>-9.933665191333427</v>
      </c>
      <c r="BI9" s="6">
        <v>5</v>
      </c>
      <c r="BJ9" s="2">
        <v>-0.874</v>
      </c>
      <c r="BK9" s="2">
        <v>0.422</v>
      </c>
      <c r="BL9" s="2">
        <v>0.422</v>
      </c>
      <c r="BM9" s="2">
        <v>0.422</v>
      </c>
      <c r="BN9" s="8">
        <f>AVERAGE(BK9:BM9)</f>
        <v>0.422</v>
      </c>
      <c r="BO9" s="8">
        <f>BN9^2</f>
        <v>0.178084</v>
      </c>
      <c r="BP9" s="8">
        <f>BJ9*2</f>
        <v>-1.748</v>
      </c>
      <c r="BQ9" s="9">
        <f>BP9/BO9</f>
        <v>-9.815592641674716</v>
      </c>
      <c r="BS9" s="6">
        <v>5</v>
      </c>
      <c r="BT9" s="2">
        <v>-0.153</v>
      </c>
      <c r="BU9" s="2">
        <v>0.166</v>
      </c>
      <c r="BV9" s="2">
        <v>0.162</v>
      </c>
      <c r="BW9" s="2">
        <v>0.162</v>
      </c>
      <c r="BX9" s="8">
        <f>AVERAGE(BU9:BW9)</f>
        <v>0.16333333333333333</v>
      </c>
      <c r="BY9" s="8">
        <f>BX9^2</f>
        <v>0.026677777777777776</v>
      </c>
      <c r="BZ9" s="8">
        <f>BT9*2</f>
        <v>-0.306</v>
      </c>
      <c r="CA9" s="9">
        <f>BZ9/BY9</f>
        <v>-11.470220741357767</v>
      </c>
      <c r="CC9" s="6">
        <v>5</v>
      </c>
      <c r="CD9" s="2">
        <v>-0.084</v>
      </c>
      <c r="CE9" s="2">
        <v>0.134</v>
      </c>
      <c r="CF9" s="2">
        <v>0.134</v>
      </c>
      <c r="CG9" s="2">
        <v>0.141</v>
      </c>
      <c r="CH9" s="8">
        <f>AVERAGE(CE9:CG9)</f>
        <v>0.13633333333333333</v>
      </c>
      <c r="CI9" s="8">
        <f>CH9^2</f>
        <v>0.01858677777777778</v>
      </c>
      <c r="CJ9" s="8">
        <f>CD9*2</f>
        <v>-0.168</v>
      </c>
      <c r="CK9" s="9">
        <f>CJ9/CI9</f>
        <v>-9.038683412939903</v>
      </c>
    </row>
    <row r="10" spans="1:89" ht="15" thickBot="1">
      <c r="A10" s="7"/>
      <c r="B10" s="10"/>
      <c r="C10" s="10"/>
      <c r="D10" s="10"/>
      <c r="E10" s="10"/>
      <c r="F10" s="10"/>
      <c r="G10" s="27" t="s">
        <v>10</v>
      </c>
      <c r="H10" s="28"/>
      <c r="I10" s="11">
        <f>AVERAGE(I5:I9)</f>
        <v>-9.778052954165082</v>
      </c>
      <c r="K10" s="12"/>
      <c r="L10" s="10"/>
      <c r="M10" s="10"/>
      <c r="N10" s="10"/>
      <c r="O10" s="10"/>
      <c r="P10" s="10"/>
      <c r="Q10" s="27" t="s">
        <v>10</v>
      </c>
      <c r="R10" s="28"/>
      <c r="S10" s="11">
        <f>AVERAGE(S5:S9)</f>
        <v>-9.729348900282252</v>
      </c>
      <c r="U10" s="12"/>
      <c r="V10" s="10"/>
      <c r="W10" s="10"/>
      <c r="X10" s="10"/>
      <c r="Y10" s="10"/>
      <c r="Z10" s="10"/>
      <c r="AA10" s="27" t="s">
        <v>10</v>
      </c>
      <c r="AB10" s="28"/>
      <c r="AC10" s="11">
        <f>AVERAGE(AC5:AC9)</f>
        <v>-9.964334084056215</v>
      </c>
      <c r="AE10" s="20"/>
      <c r="AF10" s="21"/>
      <c r="AG10" s="21"/>
      <c r="AH10" s="21"/>
      <c r="AI10" s="21"/>
      <c r="AJ10" s="10"/>
      <c r="AK10" s="27" t="s">
        <v>10</v>
      </c>
      <c r="AL10" s="28"/>
      <c r="AM10" s="11">
        <f>AVERAGE(AM5:AM9)</f>
        <v>-9.87447987379438</v>
      </c>
      <c r="AO10" s="12"/>
      <c r="AP10" s="10"/>
      <c r="AQ10" s="10"/>
      <c r="AR10" s="10"/>
      <c r="AS10" s="10"/>
      <c r="AT10" s="10"/>
      <c r="AU10" s="27" t="s">
        <v>10</v>
      </c>
      <c r="AV10" s="28"/>
      <c r="AW10" s="11">
        <f>AVERAGE(AW5:AW9)</f>
        <v>-9.724288263285409</v>
      </c>
      <c r="AY10" s="12"/>
      <c r="AZ10" s="10"/>
      <c r="BA10" s="10"/>
      <c r="BB10" s="10"/>
      <c r="BC10" s="10"/>
      <c r="BD10" s="10"/>
      <c r="BE10" s="27" t="s">
        <v>10</v>
      </c>
      <c r="BF10" s="28"/>
      <c r="BG10" s="11">
        <f>AVERAGE(BG5:BG9)</f>
        <v>-9.928493891533503</v>
      </c>
      <c r="BI10" s="12"/>
      <c r="BJ10" s="10"/>
      <c r="BK10" s="10"/>
      <c r="BL10" s="10"/>
      <c r="BM10" s="10"/>
      <c r="BN10" s="10"/>
      <c r="BO10" s="27" t="s">
        <v>10</v>
      </c>
      <c r="BP10" s="28"/>
      <c r="BQ10" s="11">
        <f>AVERAGE(BQ5:BQ9)</f>
        <v>-9.80624245407482</v>
      </c>
      <c r="BS10" s="12"/>
      <c r="BT10" s="10"/>
      <c r="BU10" s="10"/>
      <c r="BV10" s="10"/>
      <c r="BW10" s="10"/>
      <c r="BX10" s="10"/>
      <c r="BY10" s="27" t="s">
        <v>10</v>
      </c>
      <c r="BZ10" s="28"/>
      <c r="CA10" s="11">
        <f>AVERAGE(CA5:CA9)</f>
        <v>-10.868921152436576</v>
      </c>
      <c r="CC10" s="12"/>
      <c r="CD10" s="10"/>
      <c r="CE10" s="10"/>
      <c r="CF10" s="10"/>
      <c r="CG10" s="10"/>
      <c r="CH10" s="10"/>
      <c r="CI10" s="27" t="s">
        <v>10</v>
      </c>
      <c r="CJ10" s="28"/>
      <c r="CK10" s="11">
        <f>AVERAGE(CK5:CK9)</f>
        <v>-9.544421278116275</v>
      </c>
    </row>
    <row r="11" spans="8:39" ht="13.5" thickBot="1">
      <c r="H11" s="25" t="s">
        <v>37</v>
      </c>
      <c r="I11" s="25">
        <f>ABS(-9.79238-I10)</f>
        <v>0.01432704583491784</v>
      </c>
      <c r="R11" s="25" t="s">
        <v>37</v>
      </c>
      <c r="S11" s="25">
        <f>ABS(-9.79238-S10)</f>
        <v>0.06303109971774745</v>
      </c>
      <c r="AB11" s="25" t="s">
        <v>37</v>
      </c>
      <c r="AC11" s="25">
        <f>ABS(-9.79238-AC10)</f>
        <v>0.1719540840562157</v>
      </c>
      <c r="AL11" s="25" t="s">
        <v>37</v>
      </c>
      <c r="AM11" s="25">
        <f>ABS(-9.79238-AM10)</f>
        <v>0.08209987379438033</v>
      </c>
    </row>
    <row r="13" spans="50:70" ht="12.75">
      <c r="AX13" s="22"/>
      <c r="BH13" s="22"/>
      <c r="BR13" s="22"/>
    </row>
    <row r="14" spans="50:70" ht="12.75">
      <c r="AX14" s="22"/>
      <c r="BH14" s="22"/>
      <c r="BR14" s="22"/>
    </row>
    <row r="15" spans="50:70" ht="12.75">
      <c r="AX15" s="22"/>
      <c r="BH15" s="22"/>
      <c r="BR15" s="22"/>
    </row>
    <row r="16" spans="50:70" ht="12.75">
      <c r="AX16" s="22"/>
      <c r="BH16" s="22"/>
      <c r="BR16" s="22"/>
    </row>
    <row r="17" spans="50:70" ht="12.75">
      <c r="AX17" s="22"/>
      <c r="BH17" s="22"/>
      <c r="BR17" s="22"/>
    </row>
    <row r="18" spans="50:70" ht="12.75">
      <c r="AX18" s="22"/>
      <c r="BH18" s="22"/>
      <c r="BR18" s="22"/>
    </row>
    <row r="19" spans="50:70" ht="12.75">
      <c r="AX19" s="22"/>
      <c r="BH19" s="22"/>
      <c r="BR19" s="22"/>
    </row>
    <row r="20" spans="50:70" ht="12.75">
      <c r="AX20" s="22"/>
      <c r="BH20" s="22"/>
      <c r="BR20" s="22"/>
    </row>
    <row r="21" spans="50:70" ht="12.75">
      <c r="AX21" s="22"/>
      <c r="BH21" s="22"/>
      <c r="BR21" s="22"/>
    </row>
    <row r="22" spans="8:70" ht="12.75">
      <c r="H22" s="1" t="s">
        <v>20</v>
      </c>
      <c r="AX22" s="22"/>
      <c r="BH22" s="22"/>
      <c r="BR22" s="22"/>
    </row>
    <row r="23" spans="50:70" ht="12.75">
      <c r="AX23" s="22"/>
      <c r="BH23" s="22"/>
      <c r="BR23" s="22"/>
    </row>
    <row r="24" spans="50:70" ht="12.75">
      <c r="AX24" s="22"/>
      <c r="BH24" s="22"/>
      <c r="BR24" s="22"/>
    </row>
    <row r="25" spans="50:70" ht="12.75">
      <c r="AX25" s="22"/>
      <c r="BH25" s="22"/>
      <c r="BR25" s="22"/>
    </row>
    <row r="26" spans="50:70" ht="12.75">
      <c r="AX26" s="22"/>
      <c r="BH26" s="22"/>
      <c r="BR26" s="22"/>
    </row>
    <row r="27" spans="50:70" ht="12.75">
      <c r="AX27" s="22"/>
      <c r="BH27" s="22"/>
      <c r="BR27" s="22"/>
    </row>
    <row r="52" spans="1:81" ht="12.75">
      <c r="A52" s="1" t="s">
        <v>7</v>
      </c>
      <c r="K52" s="1" t="str">
        <f>A52</f>
        <v>Question #2 Calculate the percent error</v>
      </c>
      <c r="U52" s="1" t="str">
        <f>A52</f>
        <v>Question #2 Calculate the percent error</v>
      </c>
      <c r="AE52" s="1" t="str">
        <f>A52</f>
        <v>Question #2 Calculate the percent error</v>
      </c>
      <c r="AF52" s="1"/>
      <c r="AG52" s="1"/>
      <c r="AH52" s="1"/>
      <c r="AI52" s="1"/>
      <c r="AJ52" s="1"/>
      <c r="AK52" s="1"/>
      <c r="AO52" s="1" t="str">
        <f>K52</f>
        <v>Question #2 Calculate the percent error</v>
      </c>
      <c r="AP52" s="1"/>
      <c r="AQ52" s="1"/>
      <c r="AR52" s="1"/>
      <c r="AS52" s="1"/>
      <c r="AT52" s="1"/>
      <c r="AU52" s="1"/>
      <c r="AV52" s="1"/>
      <c r="AW52" s="1"/>
      <c r="AX52" s="1"/>
      <c r="AY52" s="1" t="str">
        <f>U52</f>
        <v>Question #2 Calculate the percent error</v>
      </c>
      <c r="AZ52" s="1"/>
      <c r="BA52" s="1"/>
      <c r="BB52" s="1"/>
      <c r="BC52" s="1"/>
      <c r="BD52" s="1"/>
      <c r="BE52" s="1"/>
      <c r="BF52" s="1"/>
      <c r="BG52" s="1"/>
      <c r="BH52" s="1"/>
      <c r="BI52" s="1" t="str">
        <f>AE52</f>
        <v>Question #2 Calculate the percent error</v>
      </c>
      <c r="BJ52" s="1"/>
      <c r="BK52" s="1"/>
      <c r="BL52" s="1"/>
      <c r="BM52" s="1"/>
      <c r="BN52" s="1"/>
      <c r="BO52" s="1"/>
      <c r="BP52" s="1"/>
      <c r="BQ52" s="1"/>
      <c r="BS52" s="1" t="str">
        <f>AY52</f>
        <v>Question #2 Calculate the percent error</v>
      </c>
      <c r="CC52" s="1" t="str">
        <f>BI52</f>
        <v>Question #2 Calculate the percent error</v>
      </c>
    </row>
    <row r="53" spans="31:69" ht="12.75">
      <c r="AE53" s="1"/>
      <c r="AF53" s="1"/>
      <c r="AG53" s="1"/>
      <c r="AH53" s="1"/>
      <c r="AI53" s="1"/>
      <c r="AJ53" s="1"/>
      <c r="AK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87" ht="12.75">
      <c r="B54" s="13" t="s">
        <v>8</v>
      </c>
      <c r="C54" s="14" t="str">
        <f>TEXT(I10,"0.000")&amp;"m/s^2"&amp;" - (-9.81 m/s^2)"</f>
        <v>-9.778m/s^2 - (-9.81 m/s^2)</v>
      </c>
      <c r="D54" s="14"/>
      <c r="E54" s="14"/>
      <c r="F54" s="1" t="s">
        <v>9</v>
      </c>
      <c r="G54" s="15" t="str">
        <f>TEXT(((I10+9.81)/(-9.81)*100),"0.00")&amp;"%"</f>
        <v>-0.33%</v>
      </c>
      <c r="L54" s="13" t="s">
        <v>8</v>
      </c>
      <c r="M54" s="14" t="str">
        <f>TEXT(S10,"0.000")&amp;"m/s^2"&amp;" - (-9.81 m/s^2)"</f>
        <v>-9.729m/s^2 - (-9.81 m/s^2)</v>
      </c>
      <c r="N54" s="14"/>
      <c r="O54" s="14"/>
      <c r="P54" s="1" t="s">
        <v>9</v>
      </c>
      <c r="Q54" s="15" t="str">
        <f>TEXT(((S10+9.81)/(-9.81)*100),"0.00")&amp;"%"</f>
        <v>-0.82%</v>
      </c>
      <c r="V54" s="13" t="s">
        <v>8</v>
      </c>
      <c r="W54" s="14" t="str">
        <f>TEXT(AC10,"0.000")&amp;"m/s^2"&amp;" - (-9.81 m/s^2)"</f>
        <v>-9.964m/s^2 - (-9.81 m/s^2)</v>
      </c>
      <c r="X54" s="14"/>
      <c r="Y54" s="14"/>
      <c r="Z54" s="1" t="s">
        <v>9</v>
      </c>
      <c r="AA54" s="15" t="str">
        <f>TEXT(((AC10+9.81)/(-9.81)*100),"0.00")&amp;"%"</f>
        <v>1.57%</v>
      </c>
      <c r="AE54" s="1"/>
      <c r="AF54" s="13" t="s">
        <v>8</v>
      </c>
      <c r="AG54" s="14" t="str">
        <f>TEXT(AM10,"0.000")&amp;"m/s^2"&amp;" - (-9.81 m/s^2)"</f>
        <v>-9.874m/s^2 - (-9.81 m/s^2)</v>
      </c>
      <c r="AH54" s="14"/>
      <c r="AI54" s="14"/>
      <c r="AJ54" s="1" t="s">
        <v>9</v>
      </c>
      <c r="AK54" s="15" t="str">
        <f>TEXT(((AM10+9.81)/(-9.81)*100),"0.00")&amp;"%"</f>
        <v>0.66%</v>
      </c>
      <c r="AO54" s="1"/>
      <c r="AP54" s="13" t="s">
        <v>8</v>
      </c>
      <c r="AQ54" s="14" t="str">
        <f>TEXT(AW10,"0.000")&amp;"m/s^2"&amp;" - (-9.81 m/s^2)"</f>
        <v>-9.724m/s^2 - (-9.81 m/s^2)</v>
      </c>
      <c r="AR54" s="14"/>
      <c r="AS54" s="14"/>
      <c r="AT54" s="1" t="s">
        <v>9</v>
      </c>
      <c r="AU54" s="15" t="str">
        <f>TEXT(((AW10+9.81)/(-9.81)*100),"0.00")&amp;"%"</f>
        <v>-0.87%</v>
      </c>
      <c r="AV54" s="1"/>
      <c r="AW54" s="1"/>
      <c r="AX54" s="1"/>
      <c r="AY54" s="1"/>
      <c r="AZ54" s="13" t="s">
        <v>8</v>
      </c>
      <c r="BA54" s="14" t="str">
        <f>TEXT(BG10,"0.000")&amp;"m/s^2"&amp;" - (-9.81 m/s^2)"</f>
        <v>-9.928m/s^2 - (-9.81 m/s^2)</v>
      </c>
      <c r="BB54" s="14"/>
      <c r="BC54" s="14"/>
      <c r="BD54" s="1" t="s">
        <v>9</v>
      </c>
      <c r="BE54" s="15" t="str">
        <f>TEXT(((BG10+9.81)/(-9.81)*100),"0.00")&amp;"%"</f>
        <v>1.21%</v>
      </c>
      <c r="BF54" s="1"/>
      <c r="BG54" s="1"/>
      <c r="BH54" s="1"/>
      <c r="BI54" s="1"/>
      <c r="BJ54" s="13" t="s">
        <v>8</v>
      </c>
      <c r="BK54" s="14" t="str">
        <f>TEXT(BQ10,"0.000")&amp;"m/s^2"&amp;" - (-9.81 m/s^2)"</f>
        <v>-9.806m/s^2 - (-9.81 m/s^2)</v>
      </c>
      <c r="BL54" s="14"/>
      <c r="BM54" s="14"/>
      <c r="BN54" s="1" t="s">
        <v>9</v>
      </c>
      <c r="BO54" s="15" t="str">
        <f>TEXT(((BQ10+9.81)/(-9.81)*100),"0.00")&amp;"%"</f>
        <v>-0.04%</v>
      </c>
      <c r="BP54" s="1"/>
      <c r="BQ54" s="1"/>
      <c r="BT54" s="13" t="s">
        <v>8</v>
      </c>
      <c r="BU54" s="14" t="str">
        <f>TEXT(CA10,"0.000")&amp;"m/s^2"&amp;" - (-9.81 m/s^2)"</f>
        <v>-10.869m/s^2 - (-9.81 m/s^2)</v>
      </c>
      <c r="BV54" s="14"/>
      <c r="BW54" s="14"/>
      <c r="BX54" s="1" t="s">
        <v>9</v>
      </c>
      <c r="BY54" s="15" t="str">
        <f>TEXT(((CA10+9.81)/(-9.81)*100),"0.00")&amp;"%"</f>
        <v>10.79%</v>
      </c>
      <c r="CD54" s="13" t="s">
        <v>8</v>
      </c>
      <c r="CE54" s="14" t="str">
        <f>TEXT(CK10,"0.000")&amp;"m/s^2"&amp;" - (-9.81 m/s^2)"</f>
        <v>-9.544m/s^2 - (-9.81 m/s^2)</v>
      </c>
      <c r="CF54" s="14"/>
      <c r="CG54" s="14"/>
      <c r="CH54" s="1" t="s">
        <v>9</v>
      </c>
      <c r="CI54" s="15" t="str">
        <f>TEXT(((CK10+9.81)/(-9.81)*100),"0.00")&amp;"%"</f>
        <v>-2.71%</v>
      </c>
    </row>
    <row r="55" spans="3:85" ht="12.75">
      <c r="C55" s="26" t="str">
        <f>"-9.81 m/s^2"</f>
        <v>-9.81 m/s^2</v>
      </c>
      <c r="D55" s="26"/>
      <c r="E55" s="26"/>
      <c r="M55" s="26" t="str">
        <f>"-9.81 m/s^2"</f>
        <v>-9.81 m/s^2</v>
      </c>
      <c r="N55" s="26"/>
      <c r="O55" s="26"/>
      <c r="W55" s="26" t="str">
        <f>"-9.81 m/s^2"</f>
        <v>-9.81 m/s^2</v>
      </c>
      <c r="X55" s="26"/>
      <c r="Y55" s="26"/>
      <c r="AE55" s="1"/>
      <c r="AF55" s="1"/>
      <c r="AG55" s="26" t="str">
        <f>"-9.81 m/s^2"</f>
        <v>-9.81 m/s^2</v>
      </c>
      <c r="AH55" s="26"/>
      <c r="AI55" s="26"/>
      <c r="AJ55" s="1"/>
      <c r="AK55" s="1"/>
      <c r="AO55" s="1"/>
      <c r="AP55" s="1"/>
      <c r="AQ55" s="26" t="str">
        <f>"-9.81 m/s^2"</f>
        <v>-9.81 m/s^2</v>
      </c>
      <c r="AR55" s="26"/>
      <c r="AS55" s="26"/>
      <c r="AT55" s="1"/>
      <c r="AU55" s="1"/>
      <c r="AV55" s="1"/>
      <c r="AW55" s="1"/>
      <c r="AX55" s="1"/>
      <c r="AY55" s="1"/>
      <c r="AZ55" s="1"/>
      <c r="BA55" s="26" t="str">
        <f>"-9.81 m/s^2"</f>
        <v>-9.81 m/s^2</v>
      </c>
      <c r="BB55" s="26"/>
      <c r="BC55" s="26"/>
      <c r="BD55" s="1"/>
      <c r="BE55" s="1"/>
      <c r="BF55" s="1"/>
      <c r="BG55" s="1"/>
      <c r="BH55" s="1"/>
      <c r="BI55" s="1"/>
      <c r="BJ55" s="1"/>
      <c r="BK55" s="26" t="str">
        <f>"-9.81 m/s^2"</f>
        <v>-9.81 m/s^2</v>
      </c>
      <c r="BL55" s="26"/>
      <c r="BM55" s="26"/>
      <c r="BN55" s="1"/>
      <c r="BO55" s="1"/>
      <c r="BP55" s="1"/>
      <c r="BQ55" s="1"/>
      <c r="BU55" s="26" t="str">
        <f>"-9.81 m/s^2"</f>
        <v>-9.81 m/s^2</v>
      </c>
      <c r="BV55" s="26"/>
      <c r="BW55" s="26"/>
      <c r="CE55" s="26" t="str">
        <f>"-9.81 m/s^2"</f>
        <v>-9.81 m/s^2</v>
      </c>
      <c r="CF55" s="26"/>
      <c r="CG55" s="26"/>
    </row>
    <row r="56" spans="31:37" ht="12.75">
      <c r="AE56" s="1"/>
      <c r="AF56" s="1"/>
      <c r="AG56" s="1"/>
      <c r="AH56" s="1"/>
      <c r="AI56" s="1"/>
      <c r="AJ56" s="1"/>
      <c r="AK56" s="1"/>
    </row>
  </sheetData>
  <sheetProtection/>
  <mergeCells count="18">
    <mergeCell ref="CI10:CJ10"/>
    <mergeCell ref="CE55:CG55"/>
    <mergeCell ref="AA10:AB10"/>
    <mergeCell ref="AK10:AL10"/>
    <mergeCell ref="BE10:BF10"/>
    <mergeCell ref="BA55:BC55"/>
    <mergeCell ref="BY10:BZ10"/>
    <mergeCell ref="BU55:BW55"/>
    <mergeCell ref="BO10:BP10"/>
    <mergeCell ref="BK55:BM55"/>
    <mergeCell ref="C55:E55"/>
    <mergeCell ref="M55:O55"/>
    <mergeCell ref="W55:Y55"/>
    <mergeCell ref="AG55:AI55"/>
    <mergeCell ref="AU10:AV10"/>
    <mergeCell ref="AQ55:AS55"/>
    <mergeCell ref="G10:H10"/>
    <mergeCell ref="Q10:R10"/>
  </mergeCells>
  <printOptions/>
  <pageMargins left="0.5" right="0.5" top="0.25" bottom="0.25" header="0.25" footer="0.25"/>
  <pageSetup horizontalDpi="300" verticalDpi="300" orientation="portrait" r:id="rId16"/>
  <colBreaks count="5" manualBreakCount="5">
    <brk id="10" max="65535" man="1"/>
    <brk id="20" max="65535" man="1"/>
    <brk id="30" max="65535" man="1"/>
    <brk id="50" max="65535" man="1"/>
    <brk id="60" max="65535" man="1"/>
  </colBreaks>
  <ignoredErrors>
    <ignoredError sqref="Z5:Z9 F5:F9 P5:P9 AT5:AT9 AJ5:AJ9 BD5 BD6:BD9 BN5:BN9 CH5:CH9" formulaRange="1"/>
  </ignoredErrors>
  <drawing r:id="rId15"/>
  <legacyDrawing r:id="rId14"/>
  <oleObjects>
    <oleObject progId="Equation.3" shapeId="750392" r:id="rId1"/>
    <oleObject progId="Equation.3" shapeId="546981" r:id="rId2"/>
    <oleObject progId="Equation.3" shapeId="726966" r:id="rId3"/>
    <oleObject progId="Equation.3" shapeId="1137967" r:id="rId4"/>
    <oleObject progId="Equation.3" shapeId="1137968" r:id="rId5"/>
    <oleObject progId="Equation.3" shapeId="1668798" r:id="rId6"/>
    <oleObject progId="Equation.3" shapeId="1668799" r:id="rId7"/>
    <oleObject progId="Equation.3" shapeId="1176988" r:id="rId8"/>
    <oleObject progId="Equation.3" shapeId="1177798" r:id="rId9"/>
    <oleObject progId="Equation.3" shapeId="1178214" r:id="rId10"/>
    <oleObject progId="Equation.3" shapeId="1178490" r:id="rId11"/>
    <oleObject progId="Equation.3" shapeId="1178785" r:id="rId12"/>
    <oleObject progId="Equation.3" shapeId="1179679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Meeks</dc:creator>
  <cp:keywords/>
  <dc:description/>
  <cp:lastModifiedBy>Denise</cp:lastModifiedBy>
  <cp:lastPrinted>2010-09-27T16:02:35Z</cp:lastPrinted>
  <dcterms:created xsi:type="dcterms:W3CDTF">2003-09-10T22:09:01Z</dcterms:created>
  <dcterms:modified xsi:type="dcterms:W3CDTF">2014-02-26T00:22:42Z</dcterms:modified>
  <cp:category/>
  <cp:version/>
  <cp:contentType/>
  <cp:contentStatus/>
</cp:coreProperties>
</file>