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7" i="1" l="1"/>
  <c r="C19" i="1"/>
  <c r="G6" i="1"/>
  <c r="F6" i="1"/>
  <c r="F9" i="1" s="1"/>
  <c r="E6" i="1"/>
  <c r="E9" i="1" s="1"/>
  <c r="D6" i="1"/>
  <c r="D9" i="1" s="1"/>
  <c r="G9" i="1"/>
  <c r="C9" i="1"/>
  <c r="D8" i="1"/>
  <c r="E8" i="1"/>
  <c r="F8" i="1"/>
  <c r="C8" i="1"/>
  <c r="G19" i="1" l="1"/>
  <c r="G8" i="1"/>
  <c r="F19" i="1"/>
  <c r="E19" i="1"/>
  <c r="D19" i="1"/>
  <c r="C10" i="1"/>
  <c r="C11" i="1" s="1"/>
  <c r="C12" i="1" s="1"/>
  <c r="C14" i="1" s="1"/>
  <c r="C16" i="1" s="1"/>
  <c r="C17" i="1" s="1"/>
  <c r="F10" i="1"/>
  <c r="F11" i="1" s="1"/>
  <c r="F12" i="1" s="1"/>
  <c r="F14" i="1" s="1"/>
  <c r="F16" i="1" s="1"/>
  <c r="F17" i="1" s="1"/>
  <c r="E10" i="1"/>
  <c r="E11" i="1" s="1"/>
  <c r="E12" i="1" s="1"/>
  <c r="E14" i="1" s="1"/>
  <c r="E16" i="1" s="1"/>
  <c r="E17" i="1" s="1"/>
  <c r="D10" i="1"/>
  <c r="D11" i="1" s="1"/>
  <c r="D12" i="1" s="1"/>
  <c r="D14" i="1" s="1"/>
  <c r="D16" i="1" s="1"/>
  <c r="D17" i="1" s="1"/>
  <c r="G10" i="1" l="1"/>
  <c r="G11" i="1" s="1"/>
  <c r="G12" i="1" s="1"/>
  <c r="G14" i="1" s="1"/>
  <c r="G16" i="1" s="1"/>
  <c r="G17" i="1" s="1"/>
  <c r="G18" i="1"/>
  <c r="G20" i="1"/>
</calcChain>
</file>

<file path=xl/sharedStrings.xml><?xml version="1.0" encoding="utf-8"?>
<sst xmlns="http://schemas.openxmlformats.org/spreadsheetml/2006/main" count="48" uniqueCount="43">
  <si>
    <t>A</t>
  </si>
  <si>
    <t>B</t>
  </si>
  <si>
    <t>C</t>
  </si>
  <si>
    <t>D</t>
  </si>
  <si>
    <t>E</t>
  </si>
  <si>
    <t xml:space="preserve">tan </t>
  </si>
  <si>
    <t xml:space="preserve"> </t>
  </si>
  <si>
    <t>F</t>
  </si>
  <si>
    <t>G</t>
  </si>
  <si>
    <t>H</t>
  </si>
  <si>
    <t>I</t>
  </si>
  <si>
    <t>J</t>
  </si>
  <si>
    <t>K</t>
  </si>
  <si>
    <t>Hours of daylight in h m</t>
  </si>
  <si>
    <t>L</t>
  </si>
  <si>
    <t>Sunrise location</t>
  </si>
  <si>
    <t>M</t>
  </si>
  <si>
    <t>Meridian transit altitude</t>
  </si>
  <si>
    <t>N</t>
  </si>
  <si>
    <t>Sunset location</t>
  </si>
  <si>
    <t>Spring
equinox
date:</t>
  </si>
  <si>
    <t>Summer
solstice date:</t>
  </si>
  <si>
    <t>Today's
date:</t>
  </si>
  <si>
    <t>estimated daylight hours</t>
  </si>
  <si>
    <t>latitude     in decimal degrees</t>
  </si>
  <si>
    <t>E x F</t>
  </si>
  <si>
    <t>sin-1(G)</t>
  </si>
  <si>
    <t xml:space="preserve">H x </t>
  </si>
  <si>
    <t>Hours of daylight = J+ 12</t>
  </si>
  <si>
    <t>Fall
equinox
date:</t>
  </si>
  <si>
    <t>Winter
solstice
date:</t>
  </si>
  <si>
    <t>directly
east</t>
  </si>
  <si>
    <t>north of
east</t>
  </si>
  <si>
    <t>south
of east</t>
  </si>
  <si>
    <t>directly
west</t>
  </si>
  <si>
    <t>south of
west</t>
  </si>
  <si>
    <t>date</t>
  </si>
  <si>
    <t>O</t>
  </si>
  <si>
    <r>
      <t xml:space="preserve">solar declination </t>
    </r>
    <r>
      <rPr>
        <i/>
        <sz val="12"/>
        <color theme="1"/>
        <rFont val="Calibri"/>
        <family val="2"/>
        <scheme val="minor"/>
      </rPr>
      <t>d</t>
    </r>
    <r>
      <rPr>
        <sz val="12"/>
        <color theme="1"/>
        <rFont val="Calibri"/>
        <family val="2"/>
        <scheme val="minor"/>
      </rPr>
      <t xml:space="preserve"> 
in decimal degrees</t>
    </r>
  </si>
  <si>
    <r>
      <t xml:space="preserve">tan </t>
    </r>
    <r>
      <rPr>
        <i/>
        <sz val="12"/>
        <color theme="1"/>
        <rFont val="Calibri"/>
        <family val="2"/>
        <scheme val="minor"/>
      </rPr>
      <t>d</t>
    </r>
  </si>
  <si>
    <t>I x</t>
  </si>
  <si>
    <t>&lt;-- today's solar declination</t>
  </si>
  <si>
    <t>Geochron Lab Check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</si>
</sst>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m/d;@"/>
    <numFmt numFmtId="166" formatCode="m/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wrapText="1"/>
    </xf>
    <xf numFmtId="0" fontId="2" fillId="0" borderId="0" xfId="0" applyFont="1"/>
    <xf numFmtId="165" fontId="2" fillId="2" borderId="3" xfId="0" applyNumberFormat="1" applyFont="1" applyFill="1" applyBorder="1" applyAlignment="1">
      <alignment horizontal="center" wrapText="1"/>
    </xf>
    <xf numFmtId="165" fontId="2" fillId="0" borderId="4" xfId="0" applyNumberFormat="1" applyFont="1" applyBorder="1" applyAlignment="1">
      <alignment horizontal="center" wrapText="1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164" fontId="2" fillId="0" borderId="3" xfId="0" applyNumberFormat="1" applyFont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vertical="top"/>
    </xf>
    <xf numFmtId="2" fontId="0" fillId="0" borderId="0" xfId="0" applyNumberFormat="1"/>
    <xf numFmtId="1" fontId="0" fillId="0" borderId="0" xfId="0" applyNumberFormat="1"/>
    <xf numFmtId="166" fontId="0" fillId="0" borderId="0" xfId="0" applyNumberFormat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164" fontId="2" fillId="2" borderId="12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0" xfId="0" applyFont="1" applyFill="1" applyBorder="1"/>
    <xf numFmtId="0" fontId="2" fillId="2" borderId="15" xfId="0" applyFont="1" applyFill="1" applyBorder="1" applyAlignment="1">
      <alignment vertical="top"/>
    </xf>
    <xf numFmtId="164" fontId="2" fillId="3" borderId="1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285750</xdr:colOff>
          <xdr:row>8</xdr:row>
          <xdr:rowOff>9525</xdr:rowOff>
        </xdr:from>
        <xdr:to>
          <xdr:col>1</xdr:col>
          <xdr:colOff>428625</xdr:colOff>
          <xdr:row>8</xdr:row>
          <xdr:rowOff>171450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266700</xdr:colOff>
          <xdr:row>11</xdr:row>
          <xdr:rowOff>0</xdr:rowOff>
        </xdr:from>
        <xdr:to>
          <xdr:col>1</xdr:col>
          <xdr:colOff>876300</xdr:colOff>
          <xdr:row>12</xdr:row>
          <xdr:rowOff>238125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13</xdr:row>
          <xdr:rowOff>9525</xdr:rowOff>
        </xdr:from>
        <xdr:to>
          <xdr:col>1</xdr:col>
          <xdr:colOff>485775</xdr:colOff>
          <xdr:row>14</xdr:row>
          <xdr:rowOff>228600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533400</xdr:colOff>
          <xdr:row>5</xdr:row>
          <xdr:rowOff>19050</xdr:rowOff>
        </xdr:from>
        <xdr:to>
          <xdr:col>1</xdr:col>
          <xdr:colOff>676275</xdr:colOff>
          <xdr:row>5</xdr:row>
          <xdr:rowOff>180975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G9" sqref="G9"/>
    </sheetView>
  </sheetViews>
  <sheetFormatPr defaultRowHeight="15" x14ac:dyDescent="0.25"/>
  <cols>
    <col min="1" max="1" width="4.140625" customWidth="1"/>
    <col min="2" max="2" width="30.28515625" customWidth="1"/>
    <col min="3" max="4" width="10.7109375" customWidth="1"/>
    <col min="5" max="5" width="10.85546875" customWidth="1"/>
    <col min="6" max="6" width="10.7109375" customWidth="1"/>
    <col min="7" max="7" width="12" customWidth="1"/>
    <col min="10" max="10" width="23.28515625" customWidth="1"/>
  </cols>
  <sheetData>
    <row r="1" spans="1:11" ht="15.75" x14ac:dyDescent="0.25">
      <c r="A1" s="10" t="s">
        <v>42</v>
      </c>
    </row>
    <row r="2" spans="1:11" ht="15.75" thickBot="1" x14ac:dyDescent="0.3"/>
    <row r="3" spans="1:11" ht="48" thickTop="1" x14ac:dyDescent="0.25">
      <c r="A3" s="2"/>
      <c r="B3" s="37"/>
      <c r="C3" s="27" t="s">
        <v>20</v>
      </c>
      <c r="D3" s="27" t="s">
        <v>21</v>
      </c>
      <c r="E3" s="27" t="s">
        <v>29</v>
      </c>
      <c r="F3" s="27" t="s">
        <v>30</v>
      </c>
      <c r="G3" s="28" t="s">
        <v>22</v>
      </c>
    </row>
    <row r="4" spans="1:11" ht="15.75" x14ac:dyDescent="0.25">
      <c r="A4" s="3" t="s">
        <v>0</v>
      </c>
      <c r="B4" s="4" t="s">
        <v>36</v>
      </c>
      <c r="C4" s="11">
        <v>41719</v>
      </c>
      <c r="D4" s="11">
        <v>41811</v>
      </c>
      <c r="E4" s="11">
        <v>41905</v>
      </c>
      <c r="F4" s="11">
        <v>41995</v>
      </c>
      <c r="G4" s="42">
        <v>41792</v>
      </c>
      <c r="K4" s="25"/>
    </row>
    <row r="5" spans="1:11" ht="15.75" x14ac:dyDescent="0.25">
      <c r="A5" s="3" t="s">
        <v>1</v>
      </c>
      <c r="B5" s="4" t="s">
        <v>23</v>
      </c>
      <c r="C5" s="40">
        <v>12</v>
      </c>
      <c r="D5" s="40">
        <v>13</v>
      </c>
      <c r="E5" s="40">
        <v>12</v>
      </c>
      <c r="F5" s="40">
        <v>11</v>
      </c>
      <c r="G5" s="41">
        <v>12</v>
      </c>
      <c r="J5" s="26"/>
    </row>
    <row r="6" spans="1:11" ht="15.75" x14ac:dyDescent="0.25">
      <c r="A6" s="3" t="s">
        <v>2</v>
      </c>
      <c r="B6" s="4" t="s">
        <v>24</v>
      </c>
      <c r="C6" s="17">
        <v>19.567</v>
      </c>
      <c r="D6" s="18">
        <f>C6</f>
        <v>19.567</v>
      </c>
      <c r="E6" s="18">
        <f>C6</f>
        <v>19.567</v>
      </c>
      <c r="F6" s="18">
        <f>C6</f>
        <v>19.567</v>
      </c>
      <c r="G6" s="29">
        <f>C6</f>
        <v>19.567</v>
      </c>
      <c r="J6" s="24"/>
    </row>
    <row r="7" spans="1:11" ht="31.5" x14ac:dyDescent="0.25">
      <c r="A7" s="5" t="s">
        <v>3</v>
      </c>
      <c r="B7" s="6" t="s">
        <v>38</v>
      </c>
      <c r="C7" s="19">
        <v>0</v>
      </c>
      <c r="D7" s="19">
        <v>23.5</v>
      </c>
      <c r="E7" s="19">
        <v>0</v>
      </c>
      <c r="F7" s="19">
        <v>-23.5</v>
      </c>
      <c r="G7" s="30">
        <f>-23.44*COS(RADIANS((360/365)*((G4-DATE(YEAR(G4),1,1)+1)+10)))</f>
        <v>22.131755207073635</v>
      </c>
    </row>
    <row r="8" spans="1:11" ht="15.75" x14ac:dyDescent="0.25">
      <c r="A8" s="3" t="s">
        <v>4</v>
      </c>
      <c r="B8" s="4" t="s">
        <v>39</v>
      </c>
      <c r="C8" s="18">
        <f>TAN(RADIANS(C7))</f>
        <v>0</v>
      </c>
      <c r="D8" s="18">
        <f t="shared" ref="D8:G8" si="0">TAN(RADIANS(D7))</f>
        <v>0.43481237496093361</v>
      </c>
      <c r="E8" s="18">
        <f t="shared" si="0"/>
        <v>0</v>
      </c>
      <c r="F8" s="18">
        <f t="shared" si="0"/>
        <v>-0.43481237496093361</v>
      </c>
      <c r="G8" s="29">
        <f t="shared" si="0"/>
        <v>0.40670365434864247</v>
      </c>
      <c r="J8" s="12"/>
    </row>
    <row r="9" spans="1:11" ht="15.75" x14ac:dyDescent="0.25">
      <c r="A9" s="3" t="s">
        <v>7</v>
      </c>
      <c r="B9" s="4" t="s">
        <v>5</v>
      </c>
      <c r="C9" s="18">
        <f>TAN(RADIANS(C6))</f>
        <v>0.35543512794006815</v>
      </c>
      <c r="D9" s="18">
        <f t="shared" ref="D9:G9" si="1">TAN(RADIANS(D6))</f>
        <v>0.35543512794006815</v>
      </c>
      <c r="E9" s="18">
        <f t="shared" si="1"/>
        <v>0.35543512794006815</v>
      </c>
      <c r="F9" s="18">
        <f t="shared" si="1"/>
        <v>0.35543512794006815</v>
      </c>
      <c r="G9" s="39">
        <f t="shared" si="1"/>
        <v>0.35543512794006815</v>
      </c>
      <c r="H9" s="1" t="s">
        <v>41</v>
      </c>
    </row>
    <row r="10" spans="1:11" ht="15.75" x14ac:dyDescent="0.25">
      <c r="A10" s="3" t="s">
        <v>8</v>
      </c>
      <c r="B10" s="4" t="s">
        <v>25</v>
      </c>
      <c r="C10" s="18">
        <f>C8*C9</f>
        <v>0</v>
      </c>
      <c r="D10" s="18">
        <f t="shared" ref="D10:G10" si="2">D8*D9</f>
        <v>0.15454759212416433</v>
      </c>
      <c r="E10" s="18">
        <f t="shared" si="2"/>
        <v>0</v>
      </c>
      <c r="F10" s="18">
        <f t="shared" si="2"/>
        <v>-0.15454759212416433</v>
      </c>
      <c r="G10" s="29">
        <f t="shared" si="2"/>
        <v>0.14455676541710299</v>
      </c>
    </row>
    <row r="11" spans="1:11" ht="15.75" x14ac:dyDescent="0.25">
      <c r="A11" s="3" t="s">
        <v>9</v>
      </c>
      <c r="B11" s="4" t="s">
        <v>26</v>
      </c>
      <c r="C11" s="18">
        <f>DEGREES(ASIN(C10))</f>
        <v>0</v>
      </c>
      <c r="D11" s="18">
        <f>DEGREES(ASIN(D10))</f>
        <v>8.8905590305817448</v>
      </c>
      <c r="E11" s="18">
        <f t="shared" ref="E11:G11" si="3">DEGREES(ASIN(E10))</f>
        <v>0</v>
      </c>
      <c r="F11" s="18">
        <f t="shared" si="3"/>
        <v>-8.8905590305817448</v>
      </c>
      <c r="G11" s="29">
        <f t="shared" si="3"/>
        <v>8.3116133047473806</v>
      </c>
    </row>
    <row r="12" spans="1:11" ht="15.75" x14ac:dyDescent="0.25">
      <c r="A12" s="13" t="s">
        <v>10</v>
      </c>
      <c r="B12" s="14" t="s">
        <v>27</v>
      </c>
      <c r="C12" s="20">
        <f>C11*3.14/180</f>
        <v>0</v>
      </c>
      <c r="D12" s="20">
        <f t="shared" ref="D12:G12" si="4">D11*3.14/180</f>
        <v>0.15509086308903711</v>
      </c>
      <c r="E12" s="20">
        <f t="shared" si="4"/>
        <v>0</v>
      </c>
      <c r="F12" s="20">
        <f t="shared" si="4"/>
        <v>-0.15509086308903711</v>
      </c>
      <c r="G12" s="31">
        <f t="shared" si="4"/>
        <v>0.14499147653837097</v>
      </c>
    </row>
    <row r="13" spans="1:11" ht="19.5" customHeight="1" x14ac:dyDescent="0.25">
      <c r="A13" s="15"/>
      <c r="B13" s="16" t="s">
        <v>6</v>
      </c>
      <c r="C13" s="21"/>
      <c r="D13" s="21"/>
      <c r="E13" s="21"/>
      <c r="F13" s="21"/>
      <c r="G13" s="32"/>
    </row>
    <row r="14" spans="1:11" ht="15.75" x14ac:dyDescent="0.25">
      <c r="A14" s="13" t="s">
        <v>11</v>
      </c>
      <c r="B14" s="14" t="s">
        <v>40</v>
      </c>
      <c r="C14" s="20">
        <f>24/3.14*C12</f>
        <v>0</v>
      </c>
      <c r="D14" s="20">
        <f t="shared" ref="D14:G14" si="5">24/3.14*D12</f>
        <v>1.1854078707442326</v>
      </c>
      <c r="E14" s="20">
        <f t="shared" si="5"/>
        <v>0</v>
      </c>
      <c r="F14" s="20">
        <f t="shared" si="5"/>
        <v>-1.1854078707442326</v>
      </c>
      <c r="G14" s="31">
        <f t="shared" si="5"/>
        <v>1.1082151072996507</v>
      </c>
    </row>
    <row r="15" spans="1:11" ht="19.5" customHeight="1" x14ac:dyDescent="0.25">
      <c r="A15" s="15" t="s">
        <v>6</v>
      </c>
      <c r="B15" s="16" t="s">
        <v>6</v>
      </c>
      <c r="C15" s="21"/>
      <c r="D15" s="21"/>
      <c r="E15" s="21"/>
      <c r="F15" s="21"/>
      <c r="G15" s="32"/>
    </row>
    <row r="16" spans="1:11" ht="15.75" x14ac:dyDescent="0.25">
      <c r="A16" s="3" t="s">
        <v>12</v>
      </c>
      <c r="B16" s="4" t="s">
        <v>28</v>
      </c>
      <c r="C16" s="18">
        <f>C14+12</f>
        <v>12</v>
      </c>
      <c r="D16" s="18">
        <f t="shared" ref="D16:G16" si="6">D14+12</f>
        <v>13.185407870744232</v>
      </c>
      <c r="E16" s="18">
        <f t="shared" si="6"/>
        <v>12</v>
      </c>
      <c r="F16" s="18">
        <f t="shared" si="6"/>
        <v>10.814592129255768</v>
      </c>
      <c r="G16" s="29">
        <f t="shared" si="6"/>
        <v>13.108215107299651</v>
      </c>
    </row>
    <row r="17" spans="1:7" ht="15.75" x14ac:dyDescent="0.25">
      <c r="A17" s="3" t="s">
        <v>14</v>
      </c>
      <c r="B17" s="4" t="s">
        <v>13</v>
      </c>
      <c r="C17" s="22" t="str">
        <f>TEXT(INT(C16),"00")&amp;"h "&amp;TEXT(((C16-INT(C16))*60),"00")&amp;"m"</f>
        <v>12h 00m</v>
      </c>
      <c r="D17" s="22" t="str">
        <f t="shared" ref="D17:G17" si="7">TEXT(INT(D16),"00")&amp;"h "&amp;TEXT(((D16-INT(D16))*60),"00")&amp;"m"</f>
        <v>13h 11m</v>
      </c>
      <c r="E17" s="22" t="str">
        <f t="shared" si="7"/>
        <v>12h 00m</v>
      </c>
      <c r="F17" s="22" t="str">
        <f t="shared" si="7"/>
        <v>10h 49m</v>
      </c>
      <c r="G17" s="33" t="str">
        <f t="shared" si="7"/>
        <v>13h 06m</v>
      </c>
    </row>
    <row r="18" spans="1:7" ht="31.5" x14ac:dyDescent="0.25">
      <c r="A18" s="7" t="s">
        <v>16</v>
      </c>
      <c r="B18" s="8" t="s">
        <v>15</v>
      </c>
      <c r="C18" s="9" t="s">
        <v>31</v>
      </c>
      <c r="D18" s="9" t="s">
        <v>32</v>
      </c>
      <c r="E18" s="9" t="s">
        <v>31</v>
      </c>
      <c r="F18" s="9" t="s">
        <v>33</v>
      </c>
      <c r="G18" s="35" t="str">
        <f>IF(G8&gt;0,"north of east",IF(G8&lt;0,"south of east","east"))</f>
        <v>north of east</v>
      </c>
    </row>
    <row r="19" spans="1:7" ht="15.75" x14ac:dyDescent="0.25">
      <c r="A19" s="3" t="s">
        <v>18</v>
      </c>
      <c r="B19" s="4" t="s">
        <v>17</v>
      </c>
      <c r="C19" s="18">
        <f>90-C6+C7</f>
        <v>70.432999999999993</v>
      </c>
      <c r="D19" s="18">
        <f t="shared" ref="D19:G19" si="8">90-D6+D7</f>
        <v>93.932999999999993</v>
      </c>
      <c r="E19" s="18">
        <f t="shared" si="8"/>
        <v>70.432999999999993</v>
      </c>
      <c r="F19" s="18">
        <f t="shared" si="8"/>
        <v>46.932999999999993</v>
      </c>
      <c r="G19" s="29">
        <f t="shared" si="8"/>
        <v>92.564755207073631</v>
      </c>
    </row>
    <row r="20" spans="1:7" ht="31.5" customHeight="1" thickBot="1" x14ac:dyDescent="0.3">
      <c r="A20" s="23" t="s">
        <v>37</v>
      </c>
      <c r="B20" s="38" t="s">
        <v>19</v>
      </c>
      <c r="C20" s="34" t="s">
        <v>34</v>
      </c>
      <c r="D20" s="34" t="s">
        <v>32</v>
      </c>
      <c r="E20" s="34" t="s">
        <v>34</v>
      </c>
      <c r="F20" s="34" t="s">
        <v>35</v>
      </c>
      <c r="G20" s="36" t="str">
        <f>IF(G8&gt;0,"north of west",IF(G8&lt;0,"south of west","west"))</f>
        <v>north of west</v>
      </c>
    </row>
    <row r="21" spans="1:7" ht="15.75" thickTop="1" x14ac:dyDescent="0.25"/>
  </sheetData>
  <pageMargins left="0.7" right="0.7" top="0.75" bottom="0.75" header="0.3" footer="0.3"/>
  <pageSetup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1030" r:id="rId4">
          <objectPr defaultSize="0" autoPict="0" r:id="rId5">
            <anchor moveWithCells="1" sizeWithCells="1">
              <from>
                <xdr:col>1</xdr:col>
                <xdr:colOff>285750</xdr:colOff>
                <xdr:row>8</xdr:row>
                <xdr:rowOff>9525</xdr:rowOff>
              </from>
              <to>
                <xdr:col>1</xdr:col>
                <xdr:colOff>428625</xdr:colOff>
                <xdr:row>8</xdr:row>
                <xdr:rowOff>171450</xdr:rowOff>
              </to>
            </anchor>
          </objectPr>
        </oleObject>
      </mc:Choice>
      <mc:Fallback>
        <oleObject progId="Equation.3" shapeId="1030" r:id="rId4"/>
      </mc:Fallback>
    </mc:AlternateContent>
    <mc:AlternateContent xmlns:mc="http://schemas.openxmlformats.org/markup-compatibility/2006">
      <mc:Choice Requires="x14">
        <oleObject progId="Equation.3" shapeId="1029" r:id="rId6">
          <objectPr defaultSize="0" autoPict="0" r:id="rId7">
            <anchor moveWithCells="1" sizeWithCells="1">
              <from>
                <xdr:col>1</xdr:col>
                <xdr:colOff>266700</xdr:colOff>
                <xdr:row>11</xdr:row>
                <xdr:rowOff>0</xdr:rowOff>
              </from>
              <to>
                <xdr:col>1</xdr:col>
                <xdr:colOff>876300</xdr:colOff>
                <xdr:row>12</xdr:row>
                <xdr:rowOff>238125</xdr:rowOff>
              </to>
            </anchor>
          </objectPr>
        </oleObject>
      </mc:Choice>
      <mc:Fallback>
        <oleObject progId="Equation.3" shapeId="1029" r:id="rId6"/>
      </mc:Fallback>
    </mc:AlternateContent>
    <mc:AlternateContent xmlns:mc="http://schemas.openxmlformats.org/markup-compatibility/2006">
      <mc:Choice Requires="x14">
        <oleObject progId="Equation.3" shapeId="1028" r:id="rId8">
          <objectPr defaultSize="0" autoPict="0" r:id="rId9">
            <anchor moveWithCells="1" sizeWithCells="1">
              <from>
                <xdr:col>1</xdr:col>
                <xdr:colOff>257175</xdr:colOff>
                <xdr:row>13</xdr:row>
                <xdr:rowOff>9525</xdr:rowOff>
              </from>
              <to>
                <xdr:col>1</xdr:col>
                <xdr:colOff>485775</xdr:colOff>
                <xdr:row>14</xdr:row>
                <xdr:rowOff>228600</xdr:rowOff>
              </to>
            </anchor>
          </objectPr>
        </oleObject>
      </mc:Choice>
      <mc:Fallback>
        <oleObject progId="Equation.3" shapeId="1028" r:id="rId8"/>
      </mc:Fallback>
    </mc:AlternateContent>
    <mc:AlternateContent xmlns:mc="http://schemas.openxmlformats.org/markup-compatibility/2006">
      <mc:Choice Requires="x14">
        <oleObject progId="Equation.3" shapeId="1031" r:id="rId10">
          <objectPr defaultSize="0" autoPict="0" r:id="rId5">
            <anchor moveWithCells="1" sizeWithCells="1">
              <from>
                <xdr:col>1</xdr:col>
                <xdr:colOff>533400</xdr:colOff>
                <xdr:row>5</xdr:row>
                <xdr:rowOff>19050</xdr:rowOff>
              </from>
              <to>
                <xdr:col>1</xdr:col>
                <xdr:colOff>676275</xdr:colOff>
                <xdr:row>5</xdr:row>
                <xdr:rowOff>180975</xdr:rowOff>
              </to>
            </anchor>
          </objectPr>
        </oleObject>
      </mc:Choice>
      <mc:Fallback>
        <oleObject progId="Equation.3" shapeId="1031" r:id="rId1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Denise</cp:lastModifiedBy>
  <dcterms:created xsi:type="dcterms:W3CDTF">2014-06-02T18:43:28Z</dcterms:created>
  <dcterms:modified xsi:type="dcterms:W3CDTF">2014-06-02T20:43:52Z</dcterms:modified>
</cp:coreProperties>
</file>