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7" i="1"/>
</calcChain>
</file>

<file path=xl/sharedStrings.xml><?xml version="1.0" encoding="utf-8"?>
<sst xmlns="http://schemas.openxmlformats.org/spreadsheetml/2006/main" count="40" uniqueCount="40">
  <si>
    <t xml:space="preserve">Sun, Planets, Dwarf Planets, and Moon Masses, Radii, Forces, and Velocities </t>
  </si>
  <si>
    <t>A</t>
  </si>
  <si>
    <t>B</t>
  </si>
  <si>
    <t>H</t>
  </si>
  <si>
    <t>P</t>
  </si>
  <si>
    <t>Solar system object</t>
  </si>
  <si>
    <t>Sun</t>
  </si>
  <si>
    <t>Mercury</t>
  </si>
  <si>
    <t>Venus</t>
  </si>
  <si>
    <t>Earth</t>
  </si>
  <si>
    <t>Moon</t>
  </si>
  <si>
    <t>Mars</t>
  </si>
  <si>
    <t>Ceres</t>
  </si>
  <si>
    <t>Jupiter</t>
  </si>
  <si>
    <t>Saturn</t>
  </si>
  <si>
    <t>Neptune</t>
  </si>
  <si>
    <t>Pluto</t>
  </si>
  <si>
    <t>Haumea</t>
  </si>
  <si>
    <t>Makemake</t>
  </si>
  <si>
    <t>Eris</t>
  </si>
  <si>
    <t>Universal Law of Gravitation and Circular and Escape Velocities Lab</t>
  </si>
  <si>
    <r>
      <t>r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in km</t>
    </r>
  </si>
  <si>
    <r>
      <t>r</t>
    </r>
    <r>
      <rPr>
        <vertAlign val="subscript"/>
        <sz val="12"/>
        <color theme="1"/>
        <rFont val="Calibri"/>
        <family val="2"/>
        <scheme val="minor"/>
      </rPr>
      <t xml:space="preserve">p </t>
    </r>
    <r>
      <rPr>
        <sz val="12"/>
        <color theme="1"/>
        <rFont val="Calibri"/>
        <family val="2"/>
        <scheme val="minor"/>
      </rPr>
      <t>in m</t>
    </r>
  </si>
  <si>
    <r>
      <t>r</t>
    </r>
    <r>
      <rPr>
        <vertAlign val="sub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/r</t>
    </r>
    <r>
      <rPr>
        <vertAlign val="subscript"/>
        <sz val="12"/>
        <color theme="1"/>
        <rFont val="Calibri"/>
        <family val="2"/>
        <scheme val="minor"/>
      </rPr>
      <t>p</t>
    </r>
  </si>
  <si>
    <r>
      <t>(r</t>
    </r>
    <r>
      <rPr>
        <vertAlign val="sub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/r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</si>
  <si>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vertAlign val="subscript"/>
        <sz val="12"/>
        <color theme="1"/>
        <rFont val="Calibri"/>
        <family val="2"/>
        <scheme val="minor"/>
      </rPr>
      <t xml:space="preserve">p </t>
    </r>
    <r>
      <rPr>
        <sz val="12"/>
        <color theme="1"/>
        <rFont val="Calibri"/>
        <family val="2"/>
        <scheme val="minor"/>
      </rPr>
      <t>in kg</t>
    </r>
  </si>
  <si>
    <r>
      <t>M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/M</t>
    </r>
    <r>
      <rPr>
        <vertAlign val="subscript"/>
        <sz val="12"/>
        <color theme="1"/>
        <rFont val="Calibri"/>
        <family val="2"/>
        <scheme val="minor"/>
      </rPr>
      <t>E</t>
    </r>
  </si>
  <si>
    <r>
      <t>F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/F</t>
    </r>
    <r>
      <rPr>
        <vertAlign val="subscript"/>
        <sz val="12"/>
        <color theme="1"/>
        <rFont val="Calibri"/>
        <family val="2"/>
        <scheme val="minor"/>
      </rPr>
      <t>E</t>
    </r>
  </si>
  <si>
    <r>
      <t>GM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/r</t>
    </r>
    <r>
      <rPr>
        <vertAlign val="subscript"/>
        <sz val="12"/>
        <color theme="1"/>
        <rFont val="Calibri"/>
        <family val="2"/>
        <scheme val="minor"/>
      </rPr>
      <t>p</t>
    </r>
  </si>
  <si>
    <r>
      <t>2GM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/r</t>
    </r>
    <r>
      <rPr>
        <vertAlign val="subscript"/>
        <sz val="12"/>
        <color theme="1"/>
        <rFont val="Calibri"/>
        <family val="2"/>
        <scheme val="minor"/>
      </rPr>
      <t>p</t>
    </r>
  </si>
  <si>
    <r>
      <t>v</t>
    </r>
    <r>
      <rPr>
        <vertAlign val="subscript"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in m/s</t>
    </r>
  </si>
  <si>
    <r>
      <t>v</t>
    </r>
    <r>
      <rPr>
        <vertAlign val="subscript"/>
        <sz val="12"/>
        <color theme="1"/>
        <rFont val="Calibri"/>
        <family val="2"/>
        <scheme val="minor"/>
      </rPr>
      <t xml:space="preserve">e </t>
    </r>
    <r>
      <rPr>
        <sz val="12"/>
        <color theme="1"/>
        <rFont val="Calibri"/>
        <family val="2"/>
        <scheme val="minor"/>
      </rPr>
      <t>in m/s</t>
    </r>
  </si>
  <si>
    <t>C = B * 1,000</t>
  </si>
  <si>
    <t>D = 6,378/B</t>
  </si>
  <si>
    <r>
      <t>E = D</t>
    </r>
    <r>
      <rPr>
        <vertAlign val="superscript"/>
        <sz val="12"/>
        <color theme="1"/>
        <rFont val="Calibri"/>
        <family val="2"/>
        <scheme val="minor"/>
      </rPr>
      <t>2</t>
    </r>
  </si>
  <si>
    <t>I = H/5.97E+24</t>
  </si>
  <si>
    <t>J = E x I</t>
  </si>
  <si>
    <t>K = GH/C</t>
  </si>
  <si>
    <t>L = 2K</t>
  </si>
  <si>
    <t xml:space="preserve">  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</si>
</sst>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0.0000"/>
    <numFmt numFmtId="171" formatCode="0.00000"/>
    <numFmt numFmtId="172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1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1" fontId="2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9" fontId="2" fillId="2" borderId="5" xfId="0" applyNumberFormat="1" applyFont="1" applyFill="1" applyBorder="1" applyAlignment="1">
      <alignment horizontal="center" vertical="center" wrapText="1"/>
    </xf>
    <xf numFmtId="171" fontId="2" fillId="2" borderId="5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69" fontId="2" fillId="2" borderId="8" xfId="0" applyNumberFormat="1" applyFont="1" applyFill="1" applyBorder="1" applyAlignment="1">
      <alignment horizontal="center" vertical="center" wrapText="1"/>
    </xf>
    <xf numFmtId="171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11" fontId="2" fillId="2" borderId="5" xfId="0" applyNumberFormat="1" applyFont="1" applyFill="1" applyBorder="1" applyAlignment="1">
      <alignment horizontal="center" vertical="center" wrapText="1"/>
    </xf>
    <xf numFmtId="172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72" fontId="2" fillId="2" borderId="8" xfId="0" applyNumberFormat="1" applyFont="1" applyFill="1" applyBorder="1" applyAlignment="1">
      <alignment horizontal="center" vertical="center" wrapText="1"/>
    </xf>
    <xf numFmtId="11" fontId="2" fillId="2" borderId="8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4</xdr:row>
          <xdr:rowOff>104775</xdr:rowOff>
        </xdr:from>
        <xdr:to>
          <xdr:col>11</xdr:col>
          <xdr:colOff>9525</xdr:colOff>
          <xdr:row>4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2" sqref="A2"/>
    </sheetView>
  </sheetViews>
  <sheetFormatPr defaultRowHeight="15" x14ac:dyDescent="0.25"/>
  <cols>
    <col min="1" max="1" width="11.42578125" customWidth="1"/>
    <col min="3" max="3" width="13.85546875" customWidth="1"/>
    <col min="4" max="4" width="13.140625" bestFit="1" customWidth="1"/>
    <col min="5" max="5" width="12" customWidth="1"/>
    <col min="6" max="6" width="11.28515625" customWidth="1"/>
    <col min="7" max="7" width="14.28515625" bestFit="1" customWidth="1"/>
    <col min="8" max="8" width="9.5703125" bestFit="1" customWidth="1"/>
    <col min="9" max="10" width="9.85546875" bestFit="1" customWidth="1"/>
    <col min="12" max="12" width="13" customWidth="1"/>
  </cols>
  <sheetData>
    <row r="1" spans="1:12" ht="15.75" x14ac:dyDescent="0.25">
      <c r="A1" s="3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thickBot="1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1.5" x14ac:dyDescent="0.25">
      <c r="A5" s="11" t="s">
        <v>1</v>
      </c>
      <c r="B5" s="12" t="s">
        <v>2</v>
      </c>
      <c r="C5" s="12" t="s">
        <v>32</v>
      </c>
      <c r="D5" s="12" t="s">
        <v>33</v>
      </c>
      <c r="E5" s="12" t="s">
        <v>34</v>
      </c>
      <c r="F5" s="12" t="s">
        <v>3</v>
      </c>
      <c r="G5" s="12" t="s">
        <v>35</v>
      </c>
      <c r="H5" s="12" t="s">
        <v>36</v>
      </c>
      <c r="I5" s="12" t="s">
        <v>37</v>
      </c>
      <c r="J5" s="12" t="s">
        <v>38</v>
      </c>
      <c r="K5" s="26" t="s">
        <v>39</v>
      </c>
      <c r="L5" s="13" t="s">
        <v>4</v>
      </c>
    </row>
    <row r="6" spans="1:12" ht="47.25" x14ac:dyDescent="0.25">
      <c r="A6" s="14" t="s">
        <v>5</v>
      </c>
      <c r="B6" s="15" t="s">
        <v>21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5" t="s">
        <v>27</v>
      </c>
      <c r="I6" s="15" t="s">
        <v>28</v>
      </c>
      <c r="J6" s="15" t="s">
        <v>29</v>
      </c>
      <c r="K6" s="15" t="s">
        <v>30</v>
      </c>
      <c r="L6" s="16" t="s">
        <v>31</v>
      </c>
    </row>
    <row r="7" spans="1:12" ht="16.5" customHeight="1" x14ac:dyDescent="0.25">
      <c r="A7" s="14" t="s">
        <v>6</v>
      </c>
      <c r="B7" s="7">
        <v>695590</v>
      </c>
      <c r="C7" s="17">
        <f>B7*1000</f>
        <v>695590000</v>
      </c>
      <c r="D7" s="18">
        <f>$B$10/B7</f>
        <v>9.1691944967581471E-3</v>
      </c>
      <c r="E7" s="19">
        <f>D7^2</f>
        <v>8.4074127719379894E-5</v>
      </c>
      <c r="F7" s="8">
        <v>1.99E+30</v>
      </c>
      <c r="G7" s="19">
        <f>F7/$F$10</f>
        <v>333333.33333333331</v>
      </c>
      <c r="H7" s="25">
        <f>E7*G7</f>
        <v>28.024709239793296</v>
      </c>
      <c r="I7" s="24">
        <f>0.0000000000667*F7/C7</f>
        <v>190820742103.82553</v>
      </c>
      <c r="J7" s="24">
        <f>I7*2</f>
        <v>381641484207.65106</v>
      </c>
      <c r="K7" s="17">
        <f>SQRT(I7)</f>
        <v>436830.33560391102</v>
      </c>
      <c r="L7" s="29">
        <f>SQRT(J7)</f>
        <v>617771.38506704161</v>
      </c>
    </row>
    <row r="8" spans="1:12" ht="16.5" customHeight="1" x14ac:dyDescent="0.25">
      <c r="A8" s="14" t="s">
        <v>7</v>
      </c>
      <c r="B8" s="7">
        <v>2439</v>
      </c>
      <c r="C8" s="17">
        <f t="shared" ref="C8:C20" si="0">B8*1000</f>
        <v>2439000</v>
      </c>
      <c r="D8" s="18">
        <f t="shared" ref="D8:D20" si="1">$B$10/B8</f>
        <v>2.6150061500615007</v>
      </c>
      <c r="E8" s="19">
        <f t="shared" ref="E8:E20" si="2">D8^2</f>
        <v>6.8382571648594723</v>
      </c>
      <c r="F8" s="8">
        <v>3.3000000000000003E+23</v>
      </c>
      <c r="G8" s="19">
        <f t="shared" ref="G8:G20" si="3">F8/$F$10</f>
        <v>5.5276381909547742E-2</v>
      </c>
      <c r="H8" s="25">
        <f t="shared" ref="H8:H20" si="4">E8*G8</f>
        <v>0.37799411464047339</v>
      </c>
      <c r="I8" s="24">
        <f t="shared" ref="I8:I20" si="5">0.0000000000667*F8/C8</f>
        <v>9024600.2460024599</v>
      </c>
      <c r="J8" s="24">
        <f t="shared" ref="J8:J20" si="6">I8*2</f>
        <v>18049200.49200492</v>
      </c>
      <c r="K8" s="17">
        <f t="shared" ref="K8:K20" si="7">SQRT(I8)</f>
        <v>3004.0972431002397</v>
      </c>
      <c r="L8" s="29">
        <f t="shared" ref="L8:L20" si="8">SQRT(J8)</f>
        <v>4248.4350638799833</v>
      </c>
    </row>
    <row r="9" spans="1:12" ht="16.5" customHeight="1" x14ac:dyDescent="0.25">
      <c r="A9" s="14" t="s">
        <v>8</v>
      </c>
      <c r="B9" s="7">
        <v>6052</v>
      </c>
      <c r="C9" s="17">
        <f t="shared" si="0"/>
        <v>6052000</v>
      </c>
      <c r="D9" s="18">
        <f t="shared" si="1"/>
        <v>1.0538664904163912</v>
      </c>
      <c r="E9" s="19">
        <f t="shared" si="2"/>
        <v>1.1106345796225616</v>
      </c>
      <c r="F9" s="8">
        <v>4.8699999999999996E+24</v>
      </c>
      <c r="G9" s="19">
        <f t="shared" si="3"/>
        <v>0.81574539363484078</v>
      </c>
      <c r="H9" s="25">
        <f t="shared" si="4"/>
        <v>0.90599504233867245</v>
      </c>
      <c r="I9" s="24">
        <f t="shared" si="5"/>
        <v>53673000.660938531</v>
      </c>
      <c r="J9" s="24">
        <f t="shared" si="6"/>
        <v>107346001.32187706</v>
      </c>
      <c r="K9" s="17">
        <f t="shared" si="7"/>
        <v>7326.1859559349523</v>
      </c>
      <c r="L9" s="29">
        <f t="shared" si="8"/>
        <v>10360.791539350508</v>
      </c>
    </row>
    <row r="10" spans="1:12" ht="16.5" customHeight="1" x14ac:dyDescent="0.25">
      <c r="A10" s="14" t="s">
        <v>9</v>
      </c>
      <c r="B10" s="7">
        <v>6378</v>
      </c>
      <c r="C10" s="17">
        <f t="shared" si="0"/>
        <v>6378000</v>
      </c>
      <c r="D10" s="18">
        <f t="shared" si="1"/>
        <v>1</v>
      </c>
      <c r="E10" s="19">
        <f t="shared" si="2"/>
        <v>1</v>
      </c>
      <c r="F10" s="24">
        <v>5.9700000000000003E+24</v>
      </c>
      <c r="G10" s="19">
        <f t="shared" si="3"/>
        <v>1</v>
      </c>
      <c r="H10" s="25">
        <f t="shared" si="4"/>
        <v>1</v>
      </c>
      <c r="I10" s="24">
        <f t="shared" si="5"/>
        <v>62433207.902163684</v>
      </c>
      <c r="J10" s="24">
        <f t="shared" si="6"/>
        <v>124866415.80432737</v>
      </c>
      <c r="K10" s="17">
        <f t="shared" si="7"/>
        <v>7901.4687180399369</v>
      </c>
      <c r="L10" s="29">
        <f t="shared" si="8"/>
        <v>11174.364223718832</v>
      </c>
    </row>
    <row r="11" spans="1:12" ht="16.5" customHeight="1" x14ac:dyDescent="0.25">
      <c r="A11" s="14" t="s">
        <v>10</v>
      </c>
      <c r="B11" s="7">
        <v>1738</v>
      </c>
      <c r="C11" s="17">
        <f t="shared" si="0"/>
        <v>1738000</v>
      </c>
      <c r="D11" s="18">
        <f t="shared" si="1"/>
        <v>3.6697353279631759</v>
      </c>
      <c r="E11" s="19">
        <f t="shared" si="2"/>
        <v>13.466957377300998</v>
      </c>
      <c r="F11" s="8">
        <v>7.3500000000000001E+22</v>
      </c>
      <c r="G11" s="19">
        <f t="shared" si="3"/>
        <v>1.2311557788944723E-2</v>
      </c>
      <c r="H11" s="25">
        <f t="shared" si="4"/>
        <v>0.1657992239918967</v>
      </c>
      <c r="I11" s="24">
        <f t="shared" si="5"/>
        <v>2820742.2324510934</v>
      </c>
      <c r="J11" s="24">
        <f t="shared" si="6"/>
        <v>5641484.4649021868</v>
      </c>
      <c r="K11" s="17">
        <f t="shared" si="7"/>
        <v>1679.5065443311298</v>
      </c>
      <c r="L11" s="29">
        <f t="shared" si="8"/>
        <v>2375.1809330874535</v>
      </c>
    </row>
    <row r="12" spans="1:12" ht="16.5" customHeight="1" x14ac:dyDescent="0.25">
      <c r="A12" s="14" t="s">
        <v>11</v>
      </c>
      <c r="B12" s="7">
        <v>3398</v>
      </c>
      <c r="C12" s="17">
        <f t="shared" si="0"/>
        <v>3398000</v>
      </c>
      <c r="D12" s="18">
        <f t="shared" si="1"/>
        <v>1.8769864626250736</v>
      </c>
      <c r="E12" s="19">
        <f t="shared" si="2"/>
        <v>3.5230781808777869</v>
      </c>
      <c r="F12" s="8">
        <v>6.4200000000000005E+23</v>
      </c>
      <c r="G12" s="19">
        <f t="shared" si="3"/>
        <v>0.10753768844221105</v>
      </c>
      <c r="H12" s="25">
        <f t="shared" si="4"/>
        <v>0.37886368377278712</v>
      </c>
      <c r="I12" s="24">
        <f t="shared" si="5"/>
        <v>12601942.319011183</v>
      </c>
      <c r="J12" s="24">
        <f t="shared" si="6"/>
        <v>25203884.638022367</v>
      </c>
      <c r="K12" s="17">
        <f t="shared" si="7"/>
        <v>3549.9214525128841</v>
      </c>
      <c r="L12" s="29">
        <f t="shared" si="8"/>
        <v>5020.3470635029171</v>
      </c>
    </row>
    <row r="13" spans="1:12" ht="16.5" customHeight="1" x14ac:dyDescent="0.25">
      <c r="A13" s="14" t="s">
        <v>12</v>
      </c>
      <c r="B13" s="6">
        <v>487</v>
      </c>
      <c r="C13" s="17">
        <f t="shared" si="0"/>
        <v>487000</v>
      </c>
      <c r="D13" s="18">
        <f t="shared" si="1"/>
        <v>13.096509240246407</v>
      </c>
      <c r="E13" s="19">
        <f t="shared" si="2"/>
        <v>171.51855427985953</v>
      </c>
      <c r="F13" s="8">
        <v>9.43E+20</v>
      </c>
      <c r="G13" s="19">
        <f t="shared" si="3"/>
        <v>1.5795644891122276E-4</v>
      </c>
      <c r="H13" s="25">
        <f t="shared" si="4"/>
        <v>2.7092461756433421E-2</v>
      </c>
      <c r="I13" s="24">
        <f t="shared" si="5"/>
        <v>129154.20944558522</v>
      </c>
      <c r="J13" s="24">
        <f t="shared" si="6"/>
        <v>258308.41889117044</v>
      </c>
      <c r="K13" s="17">
        <f t="shared" si="7"/>
        <v>359.38031310240859</v>
      </c>
      <c r="L13" s="29">
        <f t="shared" si="8"/>
        <v>508.2405128393155</v>
      </c>
    </row>
    <row r="14" spans="1:12" ht="16.5" customHeight="1" x14ac:dyDescent="0.25">
      <c r="A14" s="14" t="s">
        <v>13</v>
      </c>
      <c r="B14" s="7">
        <v>71494</v>
      </c>
      <c r="C14" s="17">
        <f t="shared" si="0"/>
        <v>71494000</v>
      </c>
      <c r="D14" s="18">
        <f t="shared" si="1"/>
        <v>8.9210283380423527E-2</v>
      </c>
      <c r="E14" s="19">
        <f t="shared" si="2"/>
        <v>7.9584746608154702E-3</v>
      </c>
      <c r="F14" s="8">
        <v>1.9000000000000001E+27</v>
      </c>
      <c r="G14" s="19">
        <f t="shared" si="3"/>
        <v>318.25795644891122</v>
      </c>
      <c r="H14" s="25">
        <f t="shared" si="4"/>
        <v>2.5328478820015734</v>
      </c>
      <c r="I14" s="24">
        <f t="shared" si="5"/>
        <v>1772596301.7875626</v>
      </c>
      <c r="J14" s="24">
        <f t="shared" si="6"/>
        <v>3545192603.5751252</v>
      </c>
      <c r="K14" s="17">
        <f t="shared" si="7"/>
        <v>42102.212552163604</v>
      </c>
      <c r="L14" s="29">
        <f t="shared" si="8"/>
        <v>59541.519997184529</v>
      </c>
    </row>
    <row r="15" spans="1:12" ht="16.5" customHeight="1" x14ac:dyDescent="0.25">
      <c r="A15" s="14" t="s">
        <v>14</v>
      </c>
      <c r="B15" s="7">
        <v>60330</v>
      </c>
      <c r="C15" s="17">
        <f t="shared" si="0"/>
        <v>60330000</v>
      </c>
      <c r="D15" s="18">
        <f t="shared" si="1"/>
        <v>0.10571854798607658</v>
      </c>
      <c r="E15" s="19">
        <f t="shared" si="2"/>
        <v>1.1176411388284376E-2</v>
      </c>
      <c r="F15" s="8">
        <v>5.6800000000000001E+26</v>
      </c>
      <c r="G15" s="19">
        <f t="shared" si="3"/>
        <v>95.142378559463978</v>
      </c>
      <c r="H15" s="25">
        <f t="shared" si="4"/>
        <v>1.0633503632404564</v>
      </c>
      <c r="I15" s="24">
        <f t="shared" si="5"/>
        <v>627972816.17768943</v>
      </c>
      <c r="J15" s="24">
        <f t="shared" si="6"/>
        <v>1255945632.3553789</v>
      </c>
      <c r="K15" s="17">
        <f t="shared" si="7"/>
        <v>25059.385790112443</v>
      </c>
      <c r="L15" s="29">
        <f t="shared" si="8"/>
        <v>35439.323249116635</v>
      </c>
    </row>
    <row r="16" spans="1:12" ht="16.5" customHeight="1" x14ac:dyDescent="0.25">
      <c r="A16" s="14" t="s">
        <v>15</v>
      </c>
      <c r="B16" s="7">
        <v>24750</v>
      </c>
      <c r="C16" s="17">
        <f t="shared" si="0"/>
        <v>24750000</v>
      </c>
      <c r="D16" s="18">
        <f t="shared" si="1"/>
        <v>0.2576969696969697</v>
      </c>
      <c r="E16" s="19">
        <f t="shared" si="2"/>
        <v>6.6407728191000923E-2</v>
      </c>
      <c r="F16" s="8">
        <v>1.0200000000000001E+26</v>
      </c>
      <c r="G16" s="19">
        <f t="shared" si="3"/>
        <v>17.085427135678394</v>
      </c>
      <c r="H16" s="25">
        <f t="shared" si="4"/>
        <v>1.1346044012532823</v>
      </c>
      <c r="I16" s="24">
        <f t="shared" si="5"/>
        <v>274884848.4848485</v>
      </c>
      <c r="J16" s="24">
        <f t="shared" si="6"/>
        <v>549769696.969697</v>
      </c>
      <c r="K16" s="17">
        <f t="shared" si="7"/>
        <v>16579.651639429838</v>
      </c>
      <c r="L16" s="29">
        <f t="shared" si="8"/>
        <v>23447.168207902996</v>
      </c>
    </row>
    <row r="17" spans="1:12" ht="16.5" customHeight="1" x14ac:dyDescent="0.25">
      <c r="A17" s="14" t="s">
        <v>16</v>
      </c>
      <c r="B17" s="7">
        <v>1151</v>
      </c>
      <c r="C17" s="17">
        <f t="shared" si="0"/>
        <v>1151000</v>
      </c>
      <c r="D17" s="18">
        <f t="shared" si="1"/>
        <v>5.5412684622067765</v>
      </c>
      <c r="E17" s="19">
        <f t="shared" si="2"/>
        <v>30.705656170247455</v>
      </c>
      <c r="F17" s="8">
        <v>1.2700000000000001E+22</v>
      </c>
      <c r="G17" s="19">
        <f t="shared" si="3"/>
        <v>2.1273031825795644E-3</v>
      </c>
      <c r="H17" s="25">
        <f t="shared" si="4"/>
        <v>6.532024009416125E-2</v>
      </c>
      <c r="I17" s="24">
        <f t="shared" si="5"/>
        <v>735960.0347523893</v>
      </c>
      <c r="J17" s="24">
        <f t="shared" si="6"/>
        <v>1471920.0695047786</v>
      </c>
      <c r="K17" s="17">
        <f t="shared" si="7"/>
        <v>857.88113089890794</v>
      </c>
      <c r="L17" s="29">
        <f t="shared" si="8"/>
        <v>1213.2271302212041</v>
      </c>
    </row>
    <row r="18" spans="1:12" ht="16.5" customHeight="1" x14ac:dyDescent="0.25">
      <c r="A18" s="14" t="s">
        <v>17</v>
      </c>
      <c r="B18" s="7">
        <v>1518</v>
      </c>
      <c r="C18" s="17">
        <f t="shared" si="0"/>
        <v>1518000</v>
      </c>
      <c r="D18" s="18">
        <f t="shared" si="1"/>
        <v>4.2015810276679844</v>
      </c>
      <c r="E18" s="19">
        <f t="shared" si="2"/>
        <v>17.653283132059556</v>
      </c>
      <c r="F18" s="8">
        <v>4.2E+21</v>
      </c>
      <c r="G18" s="19">
        <f t="shared" si="3"/>
        <v>7.0351758793969841E-4</v>
      </c>
      <c r="H18" s="25">
        <f t="shared" si="4"/>
        <v>1.2419395168283104E-2</v>
      </c>
      <c r="I18" s="24">
        <f t="shared" si="5"/>
        <v>184545.45454545456</v>
      </c>
      <c r="J18" s="24">
        <f t="shared" si="6"/>
        <v>369090.90909090912</v>
      </c>
      <c r="K18" s="17">
        <f t="shared" si="7"/>
        <v>429.5875400258422</v>
      </c>
      <c r="L18" s="29">
        <f t="shared" si="8"/>
        <v>607.52852533104078</v>
      </c>
    </row>
    <row r="19" spans="1:12" ht="16.5" customHeight="1" x14ac:dyDescent="0.25">
      <c r="A19" s="14" t="s">
        <v>18</v>
      </c>
      <c r="B19" s="6">
        <v>750</v>
      </c>
      <c r="C19" s="17">
        <f t="shared" si="0"/>
        <v>750000</v>
      </c>
      <c r="D19" s="18">
        <f t="shared" si="1"/>
        <v>8.5039999999999996</v>
      </c>
      <c r="E19" s="19">
        <f t="shared" si="2"/>
        <v>72.318015999999986</v>
      </c>
      <c r="F19" s="8">
        <v>4E+21</v>
      </c>
      <c r="G19" s="19">
        <f t="shared" si="3"/>
        <v>6.7001675041876039E-4</v>
      </c>
      <c r="H19" s="25">
        <f t="shared" si="4"/>
        <v>4.8454282077051908E-2</v>
      </c>
      <c r="I19" s="24">
        <f t="shared" si="5"/>
        <v>355733.33333333331</v>
      </c>
      <c r="J19" s="24">
        <f t="shared" si="6"/>
        <v>711466.66666666663</v>
      </c>
      <c r="K19" s="17">
        <f t="shared" si="7"/>
        <v>596.43384656920114</v>
      </c>
      <c r="L19" s="29">
        <f t="shared" si="8"/>
        <v>843.48483487651788</v>
      </c>
    </row>
    <row r="20" spans="1:12" ht="16.5" customHeight="1" thickBot="1" x14ac:dyDescent="0.3">
      <c r="A20" s="23" t="s">
        <v>19</v>
      </c>
      <c r="B20" s="9">
        <v>1300</v>
      </c>
      <c r="C20" s="20">
        <f t="shared" si="0"/>
        <v>1300000</v>
      </c>
      <c r="D20" s="21">
        <f t="shared" si="1"/>
        <v>4.9061538461538463</v>
      </c>
      <c r="E20" s="22">
        <f t="shared" si="2"/>
        <v>24.070345562130179</v>
      </c>
      <c r="F20" s="10">
        <v>1.6700000000000001E+22</v>
      </c>
      <c r="G20" s="22">
        <f t="shared" si="3"/>
        <v>2.7973199329983248E-3</v>
      </c>
      <c r="H20" s="27">
        <f t="shared" si="4"/>
        <v>6.733245743510452E-2</v>
      </c>
      <c r="I20" s="28">
        <f t="shared" si="5"/>
        <v>856838.4615384615</v>
      </c>
      <c r="J20" s="28">
        <f t="shared" si="6"/>
        <v>1713676.923076923</v>
      </c>
      <c r="K20" s="20">
        <f t="shared" si="7"/>
        <v>925.65569275971154</v>
      </c>
      <c r="L20" s="30">
        <f t="shared" si="8"/>
        <v>1309.0748347886467</v>
      </c>
    </row>
    <row r="21" spans="1:12" ht="15.75" x14ac:dyDescent="0.25">
      <c r="A21" s="1"/>
    </row>
  </sheetData>
  <mergeCells count="1">
    <mergeCell ref="A3:L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10</xdr:col>
                <xdr:colOff>323850</xdr:colOff>
                <xdr:row>4</xdr:row>
                <xdr:rowOff>104775</xdr:rowOff>
              </from>
              <to>
                <xdr:col>11</xdr:col>
                <xdr:colOff>9525</xdr:colOff>
                <xdr:row>4</xdr:row>
                <xdr:rowOff>323850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2014-06-02T20:58:44Z</dcterms:created>
  <dcterms:modified xsi:type="dcterms:W3CDTF">2014-06-02T21:56:40Z</dcterms:modified>
</cp:coreProperties>
</file>